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_rels/sheet2.xml.rels" ContentType="application/vnd.openxmlformats-package.relationships+xml"/>
  <Override PartName="/xl/worksheets/_rels/sheet3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2"/>
  </bookViews>
  <sheets>
    <sheet name="Startovní listina" sheetId="1" state="visible" r:id="rId2"/>
    <sheet name="pořadí-čas" sheetId="2" state="visible" r:id="rId3"/>
    <sheet name="Výsledková listina" sheetId="3" state="visible" r:id="rId4"/>
  </sheets>
  <definedNames>
    <definedName function="false" hidden="true" localSheetId="1" name="_xlnm._FilterDatabase" vbProcedure="false">'pořadí-čas'!$A$1:$G$80</definedName>
    <definedName function="false" hidden="true" localSheetId="2" name="_xlnm._FilterDatabase" vbProcedure="false">'Výsledková listina'!$A$5:$L$84</definedName>
    <definedName function="false" hidden="false" localSheetId="1" name="_xlnm._FilterDatabase" vbProcedure="false">'pořadí-čas'!$A$1:$G$80</definedName>
    <definedName function="false" hidden="false" localSheetId="1" name="_xlnm._FilterDatabase_0" vbProcedure="false">'pořadí-čas'!$A$1:$G$80</definedName>
    <definedName function="false" hidden="false" localSheetId="2" name="_xlnm._FilterDatabase" vbProcedure="false">'Výsledková listina'!$A$5:$L$84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<sst xmlns="http://schemas.openxmlformats.org/spreadsheetml/2006/main" count="519" uniqueCount="294">
  <si>
    <t xml:space="preserve">KOLÍNSKÁ DESÍTKA</t>
  </si>
  <si>
    <t xml:space="preserve">14. ročník – 30.8. 2020</t>
  </si>
  <si>
    <t xml:space="preserve">st. č.</t>
  </si>
  <si>
    <t xml:space="preserve">příjmení</t>
  </si>
  <si>
    <t xml:space="preserve">jméno</t>
  </si>
  <si>
    <t xml:space="preserve">oddíl (město)</t>
  </si>
  <si>
    <t xml:space="preserve">roč.nar.</t>
  </si>
  <si>
    <t xml:space="preserve">kat.</t>
  </si>
  <si>
    <t xml:space="preserve">Adamec</t>
  </si>
  <si>
    <t xml:space="preserve">Tomáš</t>
  </si>
  <si>
    <t xml:space="preserve">A</t>
  </si>
  <si>
    <t xml:space="preserve">Bojanovská</t>
  </si>
  <si>
    <t xml:space="preserve">Alena</t>
  </si>
  <si>
    <t xml:space="preserve">Atletika Nové Město na Moravě</t>
  </si>
  <si>
    <t xml:space="preserve">H</t>
  </si>
  <si>
    <t xml:space="preserve">Burian</t>
  </si>
  <si>
    <t xml:space="preserve">Michal</t>
  </si>
  <si>
    <t xml:space="preserve">Salming Running</t>
  </si>
  <si>
    <t xml:space="preserve">Černovský</t>
  </si>
  <si>
    <t xml:space="preserve">Jiří</t>
  </si>
  <si>
    <t xml:space="preserve">B</t>
  </si>
  <si>
    <t xml:space="preserve">Fedorcanič</t>
  </si>
  <si>
    <t xml:space="preserve">Václav</t>
  </si>
  <si>
    <t xml:space="preserve">Habrkovice Kutná Hora</t>
  </si>
  <si>
    <t xml:space="preserve">Gruml</t>
  </si>
  <si>
    <t xml:space="preserve">Vilém</t>
  </si>
  <si>
    <t xml:space="preserve">Sokol Kolín</t>
  </si>
  <si>
    <t xml:space="preserve">C</t>
  </si>
  <si>
    <t xml:space="preserve">Harnoš</t>
  </si>
  <si>
    <t xml:space="preserve">Petr</t>
  </si>
  <si>
    <t xml:space="preserve">GP Kolín</t>
  </si>
  <si>
    <t xml:space="preserve">Hartmanová</t>
  </si>
  <si>
    <t xml:space="preserve">Romana</t>
  </si>
  <si>
    <t xml:space="preserve">SRTG Kolín</t>
  </si>
  <si>
    <t xml:space="preserve">Herel</t>
  </si>
  <si>
    <t xml:space="preserve">Luboš</t>
  </si>
  <si>
    <t xml:space="preserve">Sokol Kolín - atletika</t>
  </si>
  <si>
    <t xml:space="preserve">Horelová</t>
  </si>
  <si>
    <t xml:space="preserve">Erika</t>
  </si>
  <si>
    <t xml:space="preserve">EM Studio Kolín</t>
  </si>
  <si>
    <t xml:space="preserve">F</t>
  </si>
  <si>
    <t xml:space="preserve">Hrabánek</t>
  </si>
  <si>
    <t xml:space="preserve">Vojtěch</t>
  </si>
  <si>
    <t xml:space="preserve">Velký Osek</t>
  </si>
  <si>
    <t xml:space="preserve">Jandus</t>
  </si>
  <si>
    <t xml:space="preserve">Daniel</t>
  </si>
  <si>
    <t xml:space="preserve">Jarošová</t>
  </si>
  <si>
    <t xml:space="preserve">Terezie</t>
  </si>
  <si>
    <t xml:space="preserve">EMstudio</t>
  </si>
  <si>
    <t xml:space="preserve">Junek</t>
  </si>
  <si>
    <t xml:space="preserve">Aleš</t>
  </si>
  <si>
    <t xml:space="preserve">Kabelka</t>
  </si>
  <si>
    <t xml:space="preserve">T.J. Sokol Praha Královské Vinohrady</t>
  </si>
  <si>
    <t xml:space="preserve">Kahánek</t>
  </si>
  <si>
    <t xml:space="preserve">Radek</t>
  </si>
  <si>
    <t xml:space="preserve">AK Bažantnice Bělohrad</t>
  </si>
  <si>
    <t xml:space="preserve">Kesner</t>
  </si>
  <si>
    <t xml:space="preserve">Kmeťová</t>
  </si>
  <si>
    <t xml:space="preserve">G</t>
  </si>
  <si>
    <t xml:space="preserve">Konývka</t>
  </si>
  <si>
    <t xml:space="preserve">Zdeněk</t>
  </si>
  <si>
    <t xml:space="preserve">D</t>
  </si>
  <si>
    <t xml:space="preserve">Kroužilová</t>
  </si>
  <si>
    <t xml:space="preserve">Iva</t>
  </si>
  <si>
    <t xml:space="preserve">Atletika Kolín</t>
  </si>
  <si>
    <t xml:space="preserve">Kupidlovský</t>
  </si>
  <si>
    <t xml:space="preserve">Stodůlky</t>
  </si>
  <si>
    <t xml:space="preserve">Kysilka</t>
  </si>
  <si>
    <t xml:space="preserve">Vratislav</t>
  </si>
  <si>
    <t xml:space="preserve">Letko</t>
  </si>
  <si>
    <t xml:space="preserve">Zbyněk</t>
  </si>
  <si>
    <t xml:space="preserve">SK hasiči Jičín</t>
  </si>
  <si>
    <t xml:space="preserve">Navrátil</t>
  </si>
  <si>
    <t xml:space="preserve">Joska</t>
  </si>
  <si>
    <t xml:space="preserve">Strančice</t>
  </si>
  <si>
    <t xml:space="preserve">E</t>
  </si>
  <si>
    <t xml:space="preserve">Paulů</t>
  </si>
  <si>
    <t xml:space="preserve">Blanka</t>
  </si>
  <si>
    <t xml:space="preserve">Maratonstav Úpice</t>
  </si>
  <si>
    <t xml:space="preserve">CH</t>
  </si>
  <si>
    <t xml:space="preserve">Pazdera</t>
  </si>
  <si>
    <t xml:space="preserve">Roman</t>
  </si>
  <si>
    <t xml:space="preserve">Tj Sokol Kolín-atletika</t>
  </si>
  <si>
    <t xml:space="preserve">Peer</t>
  </si>
  <si>
    <t xml:space="preserve">Ivoš</t>
  </si>
  <si>
    <t xml:space="preserve">Dolany</t>
  </si>
  <si>
    <t xml:space="preserve">Pešoutová</t>
  </si>
  <si>
    <t xml:space="preserve">Tereza</t>
  </si>
  <si>
    <t xml:space="preserve">Pícha</t>
  </si>
  <si>
    <t xml:space="preserve">Prchal</t>
  </si>
  <si>
    <t xml:space="preserve">Pavel</t>
  </si>
  <si>
    <t xml:space="preserve">Rajchlová</t>
  </si>
  <si>
    <t xml:space="preserve">Denisa</t>
  </si>
  <si>
    <t xml:space="preserve">BK Louny</t>
  </si>
  <si>
    <t xml:space="preserve">Rauvolfová</t>
  </si>
  <si>
    <t xml:space="preserve">Nicole</t>
  </si>
  <si>
    <t xml:space="preserve">Roček</t>
  </si>
  <si>
    <t xml:space="preserve">Řezníček</t>
  </si>
  <si>
    <t xml:space="preserve">Žďár nad Sázavou</t>
  </si>
  <si>
    <t xml:space="preserve">Říha</t>
  </si>
  <si>
    <t xml:space="preserve">Miroslav</t>
  </si>
  <si>
    <t xml:space="preserve">Sokol Sadská</t>
  </si>
  <si>
    <t xml:space="preserve">Sajfrt</t>
  </si>
  <si>
    <t xml:space="preserve">Kolín</t>
  </si>
  <si>
    <t xml:space="preserve">David</t>
  </si>
  <si>
    <t xml:space="preserve">Sojka</t>
  </si>
  <si>
    <t xml:space="preserve">Ondřej</t>
  </si>
  <si>
    <t xml:space="preserve">Sova</t>
  </si>
  <si>
    <t xml:space="preserve">Jan</t>
  </si>
  <si>
    <t xml:space="preserve">MP Praha</t>
  </si>
  <si>
    <t xml:space="preserve">Svoboda</t>
  </si>
  <si>
    <t xml:space="preserve">Plnej pupek Č.Budějovice</t>
  </si>
  <si>
    <t xml:space="preserve">Štípek</t>
  </si>
  <si>
    <t xml:space="preserve">TTT Rokla</t>
  </si>
  <si>
    <t xml:space="preserve">Trnka</t>
  </si>
  <si>
    <t xml:space="preserve">SRTG KH</t>
  </si>
  <si>
    <t xml:space="preserve">Valenta</t>
  </si>
  <si>
    <t xml:space="preserve">Tužín</t>
  </si>
  <si>
    <t xml:space="preserve">Veigertová</t>
  </si>
  <si>
    <t xml:space="preserve">Gabriela</t>
  </si>
  <si>
    <t xml:space="preserve">SK Slavia Jičín</t>
  </si>
  <si>
    <t xml:space="preserve">Veselý</t>
  </si>
  <si>
    <t xml:space="preserve">Milan</t>
  </si>
  <si>
    <t xml:space="preserve">Volf</t>
  </si>
  <si>
    <t xml:space="preserve">TTD Dobrovice</t>
  </si>
  <si>
    <t xml:space="preserve">Výborný</t>
  </si>
  <si>
    <t xml:space="preserve">Wůdy</t>
  </si>
  <si>
    <t xml:space="preserve">Drábek </t>
  </si>
  <si>
    <t xml:space="preserve">1974</t>
  </si>
  <si>
    <t xml:space="preserve">Růžička</t>
  </si>
  <si>
    <t xml:space="preserve">Pospíšek </t>
  </si>
  <si>
    <t xml:space="preserve">1961</t>
  </si>
  <si>
    <t xml:space="preserve">Nedomová</t>
  </si>
  <si>
    <t xml:space="preserve">Běhej Poděbrady</t>
  </si>
  <si>
    <t xml:space="preserve">1978</t>
  </si>
  <si>
    <t xml:space="preserve">Koloc</t>
  </si>
  <si>
    <t xml:space="preserve">AC total Zero</t>
  </si>
  <si>
    <t xml:space="preserve">1965</t>
  </si>
  <si>
    <t xml:space="preserve">Kočová </t>
  </si>
  <si>
    <t xml:space="preserve">Vlasta</t>
  </si>
  <si>
    <t xml:space="preserve">1958</t>
  </si>
  <si>
    <t xml:space="preserve">Pěcha</t>
  </si>
  <si>
    <t xml:space="preserve">Poděbrady</t>
  </si>
  <si>
    <t xml:space="preserve">1966</t>
  </si>
  <si>
    <t xml:space="preserve">Herda </t>
  </si>
  <si>
    <t xml:space="preserve">SKP Nymburk</t>
  </si>
  <si>
    <t xml:space="preserve">1983</t>
  </si>
  <si>
    <t xml:space="preserve">Semrád </t>
  </si>
  <si>
    <t xml:space="preserve">Ladislav</t>
  </si>
  <si>
    <t xml:space="preserve">Čáslav</t>
  </si>
  <si>
    <t xml:space="preserve">1967</t>
  </si>
  <si>
    <t xml:space="preserve">Semrádová </t>
  </si>
  <si>
    <t xml:space="preserve">Adélka</t>
  </si>
  <si>
    <t xml:space="preserve">1994</t>
  </si>
  <si>
    <t xml:space="preserve">Novák</t>
  </si>
  <si>
    <t xml:space="preserve">TJ Lokomotiva Nymburk</t>
  </si>
  <si>
    <t xml:space="preserve">Mocek</t>
  </si>
  <si>
    <t xml:space="preserve">1979</t>
  </si>
  <si>
    <t xml:space="preserve">Vavrochová</t>
  </si>
  <si>
    <t xml:space="preserve">Monika</t>
  </si>
  <si>
    <t xml:space="preserve">1968</t>
  </si>
  <si>
    <t xml:space="preserve">Staněk</t>
  </si>
  <si>
    <t xml:space="preserve">Kenast Pečky</t>
  </si>
  <si>
    <t xml:space="preserve">Zeman</t>
  </si>
  <si>
    <t xml:space="preserve">Vladimír</t>
  </si>
  <si>
    <t xml:space="preserve">Sokol Kolín atletika</t>
  </si>
  <si>
    <t xml:space="preserve">1959</t>
  </si>
  <si>
    <t xml:space="preserve">Potužák</t>
  </si>
  <si>
    <t xml:space="preserve">Miloš</t>
  </si>
  <si>
    <t xml:space="preserve">Bakov nad Jizerou</t>
  </si>
  <si>
    <t xml:space="preserve">1953</t>
  </si>
  <si>
    <t xml:space="preserve">Dobiáš</t>
  </si>
  <si>
    <t xml:space="preserve">Ludvík</t>
  </si>
  <si>
    <t xml:space="preserve">1946</t>
  </si>
  <si>
    <t xml:space="preserve">Kašpar</t>
  </si>
  <si>
    <t xml:space="preserve">1971</t>
  </si>
  <si>
    <t xml:space="preserve">Dvořáková </t>
  </si>
  <si>
    <t xml:space="preserve">Petra</t>
  </si>
  <si>
    <t xml:space="preserve">AC Čáslav, z.s.</t>
  </si>
  <si>
    <t xml:space="preserve">1981</t>
  </si>
  <si>
    <t xml:space="preserve">Till</t>
  </si>
  <si>
    <t xml:space="preserve">Brzák </t>
  </si>
  <si>
    <t xml:space="preserve">1951</t>
  </si>
  <si>
    <t xml:space="preserve">Major</t>
  </si>
  <si>
    <t xml:space="preserve">Harachov</t>
  </si>
  <si>
    <t xml:space="preserve">Zalužanský</t>
  </si>
  <si>
    <t xml:space="preserve">Bonbon Kutná Hora</t>
  </si>
  <si>
    <t xml:space="preserve">1970</t>
  </si>
  <si>
    <t xml:space="preserve">Žalud</t>
  </si>
  <si>
    <t xml:space="preserve">Triatlon Mladá Boleslav</t>
  </si>
  <si>
    <t xml:space="preserve">1972</t>
  </si>
  <si>
    <t xml:space="preserve">Klíma </t>
  </si>
  <si>
    <t xml:space="preserve">Martin</t>
  </si>
  <si>
    <t xml:space="preserve">Elmtrade racing team KO</t>
  </si>
  <si>
    <t xml:space="preserve">1982</t>
  </si>
  <si>
    <t xml:space="preserve">Kvasnička </t>
  </si>
  <si>
    <t xml:space="preserve">Žehuň</t>
  </si>
  <si>
    <t xml:space="preserve">1985</t>
  </si>
  <si>
    <t xml:space="preserve">Vondruška </t>
  </si>
  <si>
    <t xml:space="preserve">Matouš</t>
  </si>
  <si>
    <t xml:space="preserve">Rejholec</t>
  </si>
  <si>
    <t xml:space="preserve">Josef</t>
  </si>
  <si>
    <t xml:space="preserve">Chwistek</t>
  </si>
  <si>
    <t xml:space="preserve">Libor</t>
  </si>
  <si>
    <t xml:space="preserve">Halberštát</t>
  </si>
  <si>
    <t xml:space="preserve">Kerteam</t>
  </si>
  <si>
    <t xml:space="preserve">1998</t>
  </si>
  <si>
    <r>
      <rPr>
        <sz val="10"/>
        <rFont val="Arial"/>
        <family val="2"/>
        <charset val="238"/>
      </rPr>
      <t xml:space="preserve">Závod proběhl za jasného počasí, průměrné teploty 20</t>
    </r>
    <r>
      <rPr>
        <sz val="10"/>
        <rFont val="Calibri"/>
        <family val="2"/>
        <charset val="238"/>
      </rPr>
      <t xml:space="preserve">˚</t>
    </r>
    <r>
      <rPr>
        <sz val="10"/>
        <rFont val="Arial"/>
        <family val="2"/>
        <charset val="238"/>
      </rPr>
      <t xml:space="preserve"> C a mírného jihozápadního větru.</t>
    </r>
  </si>
  <si>
    <t xml:space="preserve">Václav Miler - ředitel závodu</t>
  </si>
  <si>
    <t xml:space="preserve">Václav Miler - hlavní rozhodčí </t>
  </si>
  <si>
    <t xml:space="preserve">um.</t>
  </si>
  <si>
    <t xml:space="preserve">čas</t>
  </si>
  <si>
    <t xml:space="preserve">:</t>
  </si>
  <si>
    <t xml:space="preserve">33:31</t>
  </si>
  <si>
    <t xml:space="preserve">34:42</t>
  </si>
  <si>
    <t xml:space="preserve">35:47</t>
  </si>
  <si>
    <t xml:space="preserve">35:49</t>
  </si>
  <si>
    <t xml:space="preserve">35:58</t>
  </si>
  <si>
    <t xml:space="preserve">36:03</t>
  </si>
  <si>
    <t xml:space="preserve">36:25</t>
  </si>
  <si>
    <t xml:space="preserve">36:41</t>
  </si>
  <si>
    <t xml:space="preserve">36:52</t>
  </si>
  <si>
    <t xml:space="preserve">37:38</t>
  </si>
  <si>
    <t xml:space="preserve">38:17</t>
  </si>
  <si>
    <t xml:space="preserve">38:32</t>
  </si>
  <si>
    <t xml:space="preserve">38:40</t>
  </si>
  <si>
    <t xml:space="preserve">39:02</t>
  </si>
  <si>
    <t xml:space="preserve">39:37</t>
  </si>
  <si>
    <t xml:space="preserve">40:38</t>
  </si>
  <si>
    <t xml:space="preserve">40:57</t>
  </si>
  <si>
    <t xml:space="preserve">41:10</t>
  </si>
  <si>
    <t xml:space="preserve">41:14</t>
  </si>
  <si>
    <t xml:space="preserve">41:37</t>
  </si>
  <si>
    <t xml:space="preserve">41:44</t>
  </si>
  <si>
    <t xml:space="preserve">42:38</t>
  </si>
  <si>
    <t xml:space="preserve">42:51</t>
  </si>
  <si>
    <t xml:space="preserve">42:58</t>
  </si>
  <si>
    <t xml:space="preserve">43:11</t>
  </si>
  <si>
    <t xml:space="preserve">43:15</t>
  </si>
  <si>
    <t xml:space="preserve">43:21</t>
  </si>
  <si>
    <t xml:space="preserve">43:24</t>
  </si>
  <si>
    <t xml:space="preserve">43:27</t>
  </si>
  <si>
    <t xml:space="preserve">43:31</t>
  </si>
  <si>
    <t xml:space="preserve">43:48</t>
  </si>
  <si>
    <t xml:space="preserve">44:03</t>
  </si>
  <si>
    <t xml:space="preserve">45:06</t>
  </si>
  <si>
    <t xml:space="preserve">45:28</t>
  </si>
  <si>
    <t xml:space="preserve">45:43</t>
  </si>
  <si>
    <t xml:space="preserve">45:53</t>
  </si>
  <si>
    <t xml:space="preserve">46:26</t>
  </si>
  <si>
    <t xml:space="preserve">46:46</t>
  </si>
  <si>
    <t xml:space="preserve">47:00</t>
  </si>
  <si>
    <t xml:space="preserve">47:08</t>
  </si>
  <si>
    <t xml:space="preserve">47:11</t>
  </si>
  <si>
    <t xml:space="preserve">47:31</t>
  </si>
  <si>
    <t xml:space="preserve">47:45</t>
  </si>
  <si>
    <t xml:space="preserve">47:48</t>
  </si>
  <si>
    <t xml:space="preserve">48:21</t>
  </si>
  <si>
    <t xml:space="preserve">48:36</t>
  </si>
  <si>
    <t xml:space="preserve">49:01</t>
  </si>
  <si>
    <t xml:space="preserve">49:42</t>
  </si>
  <si>
    <t xml:space="preserve">49:56</t>
  </si>
  <si>
    <t xml:space="preserve">50:14</t>
  </si>
  <si>
    <t xml:space="preserve">50:55</t>
  </si>
  <si>
    <t xml:space="preserve">51:06</t>
  </si>
  <si>
    <t xml:space="preserve">51:32</t>
  </si>
  <si>
    <t xml:space="preserve">51:40</t>
  </si>
  <si>
    <t xml:space="preserve">51:55</t>
  </si>
  <si>
    <t xml:space="preserve">52:19</t>
  </si>
  <si>
    <t xml:space="preserve">53:15</t>
  </si>
  <si>
    <t xml:space="preserve">53:33</t>
  </si>
  <si>
    <t xml:space="preserve">53:47</t>
  </si>
  <si>
    <t xml:space="preserve">54:06</t>
  </si>
  <si>
    <t xml:space="preserve">54:24</t>
  </si>
  <si>
    <t xml:space="preserve">54:26</t>
  </si>
  <si>
    <t xml:space="preserve">54:27</t>
  </si>
  <si>
    <t xml:space="preserve">54:28</t>
  </si>
  <si>
    <t xml:space="preserve">55:02</t>
  </si>
  <si>
    <t xml:space="preserve">55:36</t>
  </si>
  <si>
    <t xml:space="preserve">57:06</t>
  </si>
  <si>
    <t xml:space="preserve">58:54</t>
  </si>
  <si>
    <t xml:space="preserve">59:55</t>
  </si>
  <si>
    <t xml:space="preserve">61:35</t>
  </si>
  <si>
    <t xml:space="preserve">62:31</t>
  </si>
  <si>
    <t xml:space="preserve">63:13</t>
  </si>
  <si>
    <t xml:space="preserve">63:55</t>
  </si>
  <si>
    <t xml:space="preserve">65:06</t>
  </si>
  <si>
    <t xml:space="preserve">67:38</t>
  </si>
  <si>
    <t xml:space="preserve">68:21</t>
  </si>
  <si>
    <t xml:space="preserve">68:41</t>
  </si>
  <si>
    <t xml:space="preserve">14. ročník – 30.08.2020</t>
  </si>
  <si>
    <t xml:space="preserve">st.č.</t>
  </si>
  <si>
    <t xml:space="preserve">Závod proběhl za jasného počasí, teplotě 20 stupňů Celsia a mírném jihozápaním větru.</t>
  </si>
  <si>
    <t xml:space="preserve">Václav Miler - hlavní rozhodčí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</si>
</sst>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"/>
    <numFmt numFmtId="166" formatCode="@"/>
  </numFmts>
  <fonts count="13">
    <font>
      <sz val="11"/>
      <color rgb="FF000000"/>
      <name val="Calibri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sz val="20"/>
      <name val="Arial"/>
      <family val="2"/>
      <charset val="238"/>
    </font>
    <font>
      <sz val="10"/>
      <name val="Arial"/>
      <family val="2"/>
      <charset val="238"/>
    </font>
    <font>
      <b val="true"/>
      <sz val="14"/>
      <name val="Arial"/>
      <family val="2"/>
      <charset val="238"/>
    </font>
    <font>
      <sz val="10"/>
      <color rgb="FFFFFFFF"/>
      <name val="Arial"/>
      <family val="2"/>
      <charset val="238"/>
    </font>
    <font>
      <sz val="10"/>
      <color rgb="FF000000"/>
      <name val="Arial"/>
      <family val="2"/>
      <charset val="238"/>
    </font>
    <font>
      <b val="true"/>
      <sz val="11"/>
      <name val="Arial"/>
      <family val="2"/>
      <charset val="238"/>
    </font>
    <font>
      <sz val="10"/>
      <name val="Calibri"/>
      <family val="2"/>
      <charset val="238"/>
    </font>
    <font>
      <sz val="11"/>
      <color rgb="FFFFFFFF"/>
      <name val="Calibri"/>
      <family val="2"/>
      <charset val="238"/>
    </font>
    <font>
      <sz val="11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000000"/>
        <bgColor rgb="FF003300"/>
      </patternFill>
    </fill>
  </fills>
  <borders count="4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/>
      <top/>
      <bottom style="hair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4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0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2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0" xfId="20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0" xfId="2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7" fillId="2" borderId="0" xfId="2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7" fillId="2" borderId="0" xfId="2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5" fontId="5" fillId="0" borderId="1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1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0" xfId="2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1" xfId="2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8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" xfId="2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0" xfId="2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2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5" fillId="0" borderId="0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0" borderId="0" xfId="0" applyFont="false" applyBorder="false" applyAlignment="true" applyProtection="false">
      <alignment horizontal="right" vertical="bottom" textRotation="0" wrapText="false" indent="0" shrinkToFit="false"/>
      <protection locked="true" hidden="false"/>
    </xf>
    <xf numFmtId="166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6" fontId="0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5" fontId="7" fillId="2" borderId="2" xfId="2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6" fontId="11" fillId="2" borderId="2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5" fillId="0" borderId="2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0" fillId="0" borderId="2" xfId="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12" fillId="0" borderId="2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0" fillId="0" borderId="2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12" fillId="0" borderId="2" xfId="2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6" fontId="12" fillId="0" borderId="2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7" fillId="2" borderId="0" xfId="2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7" fillId="2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2" borderId="0" xfId="2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7" fillId="2" borderId="3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5" fillId="0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1" xfId="2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5" fillId="0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5" fillId="0" borderId="1" xfId="20" applyFont="true" applyBorder="true" applyAlignment="true" applyProtection="false">
      <alignment horizontal="left" vertical="bottom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planatory Text" xfId="20" builtinId="53" customBuiltin="tru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3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89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F12" activeCellId="0" sqref="F12"/>
    </sheetView>
  </sheetViews>
  <sheetFormatPr defaultRowHeight="13.8" zeroHeight="false" outlineLevelRow="0" outlineLevelCol="0"/>
  <cols>
    <col collapsed="false" customWidth="true" hidden="false" outlineLevel="0" max="1" min="1" style="1" width="5.57"/>
    <col collapsed="false" customWidth="true" hidden="false" outlineLevel="0" max="2" min="2" style="1" width="15.29"/>
    <col collapsed="false" customWidth="true" hidden="false" outlineLevel="0" max="3" min="3" style="1" width="12.57"/>
    <col collapsed="false" customWidth="true" hidden="false" outlineLevel="0" max="4" min="4" style="1" width="21.57"/>
    <col collapsed="false" customWidth="true" hidden="false" outlineLevel="0" max="5" min="5" style="2" width="11.3"/>
    <col collapsed="false" customWidth="true" hidden="false" outlineLevel="0" max="6" min="6" style="2" width="8.71"/>
    <col collapsed="false" customWidth="true" hidden="false" outlineLevel="0" max="7" min="7" style="1" width="8.71"/>
    <col collapsed="false" customWidth="true" hidden="false" outlineLevel="0" max="8" min="8" style="1" width="10.13"/>
    <col collapsed="false" customWidth="true" hidden="false" outlineLevel="0" max="9" min="9" style="1" width="37.14"/>
    <col collapsed="false" customWidth="true" hidden="false" outlineLevel="0" max="248" min="10" style="1" width="8.71"/>
    <col collapsed="false" customWidth="true" hidden="false" outlineLevel="0" max="249" min="249" style="1" width="5.57"/>
    <col collapsed="false" customWidth="true" hidden="false" outlineLevel="0" max="250" min="250" style="1" width="13.29"/>
    <col collapsed="false" customWidth="true" hidden="false" outlineLevel="0" max="251" min="251" style="1" width="12.57"/>
    <col collapsed="false" customWidth="true" hidden="false" outlineLevel="0" max="252" min="252" style="1" width="5.7"/>
    <col collapsed="false" customWidth="true" hidden="false" outlineLevel="0" max="253" min="253" style="1" width="21.57"/>
    <col collapsed="false" customWidth="true" hidden="false" outlineLevel="0" max="254" min="254" style="1" width="7.29"/>
    <col collapsed="false" customWidth="true" hidden="false" outlineLevel="0" max="255" min="255" style="1" width="5.57"/>
    <col collapsed="false" customWidth="true" hidden="false" outlineLevel="0" max="256" min="256" style="1" width="5.14"/>
    <col collapsed="false" customWidth="true" hidden="false" outlineLevel="0" max="257" min="257" style="1" width="3.42"/>
    <col collapsed="false" customWidth="true" hidden="false" outlineLevel="0" max="258" min="258" style="1" width="1"/>
    <col collapsed="false" customWidth="true" hidden="false" outlineLevel="0" max="259" min="259" style="1" width="3.71"/>
    <col collapsed="false" customWidth="true" hidden="false" outlineLevel="0" max="504" min="260" style="1" width="8.71"/>
    <col collapsed="false" customWidth="true" hidden="false" outlineLevel="0" max="505" min="505" style="1" width="5.57"/>
    <col collapsed="false" customWidth="true" hidden="false" outlineLevel="0" max="506" min="506" style="1" width="13.29"/>
    <col collapsed="false" customWidth="true" hidden="false" outlineLevel="0" max="507" min="507" style="1" width="12.57"/>
    <col collapsed="false" customWidth="true" hidden="false" outlineLevel="0" max="508" min="508" style="1" width="5.7"/>
    <col collapsed="false" customWidth="true" hidden="false" outlineLevel="0" max="509" min="509" style="1" width="21.57"/>
    <col collapsed="false" customWidth="true" hidden="false" outlineLevel="0" max="510" min="510" style="1" width="7.29"/>
    <col collapsed="false" customWidth="true" hidden="false" outlineLevel="0" max="511" min="511" style="1" width="5.57"/>
    <col collapsed="false" customWidth="true" hidden="false" outlineLevel="0" max="512" min="512" style="1" width="5.14"/>
    <col collapsed="false" customWidth="true" hidden="false" outlineLevel="0" max="513" min="513" style="1" width="3.42"/>
    <col collapsed="false" customWidth="true" hidden="false" outlineLevel="0" max="514" min="514" style="1" width="1"/>
    <col collapsed="false" customWidth="true" hidden="false" outlineLevel="0" max="515" min="515" style="1" width="3.71"/>
    <col collapsed="false" customWidth="true" hidden="false" outlineLevel="0" max="760" min="516" style="1" width="8.71"/>
    <col collapsed="false" customWidth="true" hidden="false" outlineLevel="0" max="761" min="761" style="1" width="5.57"/>
    <col collapsed="false" customWidth="true" hidden="false" outlineLevel="0" max="762" min="762" style="1" width="13.29"/>
    <col collapsed="false" customWidth="true" hidden="false" outlineLevel="0" max="763" min="763" style="1" width="12.57"/>
    <col collapsed="false" customWidth="true" hidden="false" outlineLevel="0" max="764" min="764" style="1" width="5.7"/>
    <col collapsed="false" customWidth="true" hidden="false" outlineLevel="0" max="765" min="765" style="1" width="21.57"/>
    <col collapsed="false" customWidth="true" hidden="false" outlineLevel="0" max="766" min="766" style="1" width="7.29"/>
    <col collapsed="false" customWidth="true" hidden="false" outlineLevel="0" max="767" min="767" style="1" width="5.57"/>
    <col collapsed="false" customWidth="true" hidden="false" outlineLevel="0" max="768" min="768" style="1" width="5.14"/>
    <col collapsed="false" customWidth="true" hidden="false" outlineLevel="0" max="769" min="769" style="1" width="3.42"/>
    <col collapsed="false" customWidth="true" hidden="false" outlineLevel="0" max="770" min="770" style="1" width="1"/>
    <col collapsed="false" customWidth="true" hidden="false" outlineLevel="0" max="771" min="771" style="1" width="3.71"/>
    <col collapsed="false" customWidth="true" hidden="false" outlineLevel="0" max="1016" min="772" style="1" width="8.71"/>
    <col collapsed="false" customWidth="true" hidden="false" outlineLevel="0" max="1017" min="1017" style="1" width="5.57"/>
    <col collapsed="false" customWidth="true" hidden="false" outlineLevel="0" max="1018" min="1018" style="1" width="13.29"/>
    <col collapsed="false" customWidth="true" hidden="false" outlineLevel="0" max="1019" min="1019" style="1" width="12.57"/>
    <col collapsed="false" customWidth="true" hidden="false" outlineLevel="0" max="1020" min="1020" style="1" width="5.7"/>
    <col collapsed="false" customWidth="true" hidden="false" outlineLevel="0" max="1021" min="1021" style="1" width="21.57"/>
    <col collapsed="false" customWidth="true" hidden="false" outlineLevel="0" max="1022" min="1022" style="1" width="7.29"/>
    <col collapsed="false" customWidth="true" hidden="false" outlineLevel="0" max="1025" min="1023" style="1" width="5.57"/>
  </cols>
  <sheetData>
    <row r="1" customFormat="false" ht="12.75" hidden="false" customHeight="true" outlineLevel="0" collapsed="false">
      <c r="A1" s="3" t="s">
        <v>0</v>
      </c>
      <c r="B1" s="3"/>
      <c r="C1" s="3"/>
      <c r="D1" s="3"/>
      <c r="E1" s="3"/>
      <c r="F1" s="3"/>
    </row>
    <row r="2" customFormat="false" ht="12.75" hidden="false" customHeight="true" outlineLevel="0" collapsed="false">
      <c r="A2" s="3"/>
      <c r="B2" s="3"/>
      <c r="C2" s="3"/>
      <c r="D2" s="3"/>
      <c r="E2" s="3"/>
      <c r="F2" s="3"/>
    </row>
    <row r="3" customFormat="false" ht="18" hidden="false" customHeight="true" outlineLevel="0" collapsed="false">
      <c r="A3" s="4" t="s">
        <v>1</v>
      </c>
      <c r="B3" s="4"/>
      <c r="C3" s="4"/>
      <c r="D3" s="4"/>
      <c r="E3" s="4"/>
      <c r="F3" s="4"/>
      <c r="G3" s="5"/>
      <c r="H3" s="5"/>
      <c r="I3" s="5"/>
      <c r="J3" s="6"/>
    </row>
    <row r="4" customFormat="false" ht="18" hidden="false" customHeight="true" outlineLevel="0" collapsed="false">
      <c r="A4" s="4"/>
      <c r="B4" s="4"/>
      <c r="C4" s="4"/>
      <c r="D4" s="4"/>
      <c r="E4" s="4"/>
      <c r="F4" s="4"/>
      <c r="G4" s="5"/>
      <c r="H4" s="5"/>
      <c r="I4" s="5"/>
      <c r="J4" s="6"/>
    </row>
    <row r="5" customFormat="false" ht="15" hidden="false" customHeight="true" outlineLevel="0" collapsed="false">
      <c r="F5" s="7"/>
      <c r="G5" s="5"/>
      <c r="H5" s="5"/>
      <c r="I5" s="5"/>
      <c r="J5" s="6"/>
    </row>
    <row r="6" customFormat="false" ht="15" hidden="false" customHeight="true" outlineLevel="0" collapsed="false">
      <c r="A6" s="8" t="s">
        <v>2</v>
      </c>
      <c r="B6" s="9" t="s">
        <v>3</v>
      </c>
      <c r="C6" s="9" t="s">
        <v>4</v>
      </c>
      <c r="D6" s="9" t="s">
        <v>5</v>
      </c>
      <c r="E6" s="8" t="s">
        <v>6</v>
      </c>
      <c r="F6" s="8" t="s">
        <v>7</v>
      </c>
      <c r="G6" s="5"/>
      <c r="H6" s="5"/>
      <c r="I6" s="5"/>
      <c r="J6" s="6"/>
    </row>
    <row r="7" customFormat="false" ht="15" hidden="false" customHeight="true" outlineLevel="0" collapsed="false">
      <c r="A7" s="10" t="n">
        <v>1</v>
      </c>
      <c r="B7" s="11" t="s">
        <v>8</v>
      </c>
      <c r="C7" s="11" t="s">
        <v>9</v>
      </c>
      <c r="D7" s="11"/>
      <c r="E7" s="12" t="n">
        <v>1989</v>
      </c>
      <c r="F7" s="13" t="s">
        <v>10</v>
      </c>
      <c r="G7" s="14"/>
      <c r="J7" s="6"/>
    </row>
    <row r="8" customFormat="false" ht="21" hidden="false" customHeight="false" outlineLevel="0" collapsed="false">
      <c r="A8" s="10" t="n">
        <v>2</v>
      </c>
      <c r="B8" s="11" t="s">
        <v>11</v>
      </c>
      <c r="C8" s="11" t="s">
        <v>12</v>
      </c>
      <c r="D8" s="11" t="s">
        <v>13</v>
      </c>
      <c r="E8" s="12" t="n">
        <v>1975</v>
      </c>
      <c r="F8" s="13" t="s">
        <v>14</v>
      </c>
    </row>
    <row r="9" customFormat="false" ht="24.45" hidden="false" customHeight="false" outlineLevel="0" collapsed="false">
      <c r="A9" s="10" t="n">
        <v>3</v>
      </c>
      <c r="B9" s="11" t="s">
        <v>15</v>
      </c>
      <c r="C9" s="11" t="s">
        <v>16</v>
      </c>
      <c r="D9" s="11" t="s">
        <v>17</v>
      </c>
      <c r="E9" s="12" t="n">
        <v>1994</v>
      </c>
      <c r="F9" s="13" t="s">
        <v>10</v>
      </c>
      <c r="G9" s="5"/>
    </row>
    <row r="10" customFormat="false" ht="13.8" hidden="false" customHeight="false" outlineLevel="0" collapsed="false">
      <c r="A10" s="10" t="n">
        <v>4</v>
      </c>
      <c r="B10" s="11" t="s">
        <v>18</v>
      </c>
      <c r="C10" s="11" t="s">
        <v>19</v>
      </c>
      <c r="D10" s="11"/>
      <c r="E10" s="12" t="n">
        <v>1974</v>
      </c>
      <c r="F10" s="13" t="s">
        <v>20</v>
      </c>
      <c r="G10" s="14"/>
    </row>
    <row r="11" customFormat="false" ht="13.8" hidden="false" customHeight="false" outlineLevel="0" collapsed="false">
      <c r="A11" s="10" t="n">
        <v>6</v>
      </c>
      <c r="B11" s="11" t="s">
        <v>21</v>
      </c>
      <c r="C11" s="11" t="s">
        <v>22</v>
      </c>
      <c r="D11" s="11" t="s">
        <v>23</v>
      </c>
      <c r="E11" s="12" t="n">
        <v>1975</v>
      </c>
      <c r="F11" s="13" t="s">
        <v>20</v>
      </c>
    </row>
    <row r="12" customFormat="false" ht="24.45" hidden="false" customHeight="false" outlineLevel="0" collapsed="false">
      <c r="A12" s="10" t="n">
        <v>7</v>
      </c>
      <c r="B12" s="11" t="s">
        <v>24</v>
      </c>
      <c r="C12" s="11" t="s">
        <v>25</v>
      </c>
      <c r="D12" s="11" t="s">
        <v>26</v>
      </c>
      <c r="E12" s="12" t="n">
        <v>1967</v>
      </c>
      <c r="F12" s="13" t="s">
        <v>27</v>
      </c>
      <c r="G12" s="5"/>
    </row>
    <row r="13" customFormat="false" ht="13.8" hidden="false" customHeight="false" outlineLevel="0" collapsed="false">
      <c r="A13" s="10" t="n">
        <v>8</v>
      </c>
      <c r="B13" s="11" t="s">
        <v>24</v>
      </c>
      <c r="C13" s="11" t="s">
        <v>9</v>
      </c>
      <c r="D13" s="11" t="s">
        <v>26</v>
      </c>
      <c r="E13" s="12" t="n">
        <v>2001</v>
      </c>
      <c r="F13" s="13" t="s">
        <v>10</v>
      </c>
      <c r="G13" s="14"/>
    </row>
    <row r="14" customFormat="false" ht="13.8" hidden="false" customHeight="false" outlineLevel="0" collapsed="false">
      <c r="A14" s="10" t="n">
        <v>9</v>
      </c>
      <c r="B14" s="11" t="s">
        <v>28</v>
      </c>
      <c r="C14" s="11" t="s">
        <v>29</v>
      </c>
      <c r="D14" s="11" t="s">
        <v>30</v>
      </c>
      <c r="E14" s="12" t="n">
        <v>1986</v>
      </c>
      <c r="F14" s="13" t="s">
        <v>10</v>
      </c>
    </row>
    <row r="15" customFormat="false" ht="24.45" hidden="false" customHeight="false" outlineLevel="0" collapsed="false">
      <c r="A15" s="10" t="n">
        <v>10</v>
      </c>
      <c r="B15" s="11" t="s">
        <v>31</v>
      </c>
      <c r="C15" s="11" t="s">
        <v>32</v>
      </c>
      <c r="D15" s="11" t="s">
        <v>33</v>
      </c>
      <c r="E15" s="12" t="n">
        <v>1968</v>
      </c>
      <c r="F15" s="13" t="s">
        <v>14</v>
      </c>
      <c r="G15" s="5"/>
    </row>
    <row r="16" customFormat="false" ht="13.8" hidden="false" customHeight="false" outlineLevel="0" collapsed="false">
      <c r="A16" s="10" t="n">
        <v>11</v>
      </c>
      <c r="B16" s="11" t="s">
        <v>34</v>
      </c>
      <c r="C16" s="11" t="s">
        <v>35</v>
      </c>
      <c r="D16" s="11" t="s">
        <v>36</v>
      </c>
      <c r="E16" s="12" t="n">
        <v>1971</v>
      </c>
      <c r="F16" s="13" t="s">
        <v>20</v>
      </c>
      <c r="G16" s="14"/>
    </row>
    <row r="17" customFormat="false" ht="13.8" hidden="false" customHeight="false" outlineLevel="0" collapsed="false">
      <c r="A17" s="10" t="n">
        <v>12</v>
      </c>
      <c r="B17" s="11" t="s">
        <v>37</v>
      </c>
      <c r="C17" s="11" t="s">
        <v>38</v>
      </c>
      <c r="D17" s="11" t="s">
        <v>39</v>
      </c>
      <c r="E17" s="12" t="n">
        <v>1990</v>
      </c>
      <c r="F17" s="13" t="s">
        <v>40</v>
      </c>
    </row>
    <row r="18" customFormat="false" ht="24.45" hidden="false" customHeight="false" outlineLevel="0" collapsed="false">
      <c r="A18" s="10" t="n">
        <v>13</v>
      </c>
      <c r="B18" s="11" t="s">
        <v>41</v>
      </c>
      <c r="C18" s="11" t="s">
        <v>42</v>
      </c>
      <c r="D18" s="11" t="s">
        <v>43</v>
      </c>
      <c r="E18" s="12" t="n">
        <v>1975</v>
      </c>
      <c r="F18" s="13" t="s">
        <v>20</v>
      </c>
      <c r="G18" s="5"/>
    </row>
    <row r="19" customFormat="false" ht="13.8" hidden="false" customHeight="false" outlineLevel="0" collapsed="false">
      <c r="A19" s="10" t="n">
        <v>15</v>
      </c>
      <c r="B19" s="11" t="s">
        <v>44</v>
      </c>
      <c r="C19" s="11" t="s">
        <v>45</v>
      </c>
      <c r="D19" s="11"/>
      <c r="E19" s="12" t="n">
        <v>1996</v>
      </c>
      <c r="F19" s="13" t="s">
        <v>10</v>
      </c>
      <c r="G19" s="14"/>
    </row>
    <row r="20" customFormat="false" ht="13.8" hidden="false" customHeight="false" outlineLevel="0" collapsed="false">
      <c r="A20" s="10" t="n">
        <v>16</v>
      </c>
      <c r="B20" s="11" t="s">
        <v>46</v>
      </c>
      <c r="C20" s="11" t="s">
        <v>47</v>
      </c>
      <c r="D20" s="11" t="s">
        <v>48</v>
      </c>
      <c r="E20" s="12" t="n">
        <v>1986</v>
      </c>
      <c r="F20" s="13" t="s">
        <v>40</v>
      </c>
    </row>
    <row r="21" customFormat="false" ht="24.45" hidden="false" customHeight="false" outlineLevel="0" collapsed="false">
      <c r="A21" s="10" t="n">
        <v>17</v>
      </c>
      <c r="B21" s="11" t="s">
        <v>49</v>
      </c>
      <c r="C21" s="11" t="s">
        <v>50</v>
      </c>
      <c r="D21" s="11"/>
      <c r="E21" s="12" t="n">
        <v>1974</v>
      </c>
      <c r="F21" s="13" t="s">
        <v>20</v>
      </c>
      <c r="G21" s="5"/>
    </row>
    <row r="22" customFormat="false" ht="21" hidden="false" customHeight="false" outlineLevel="0" collapsed="false">
      <c r="A22" s="10" t="n">
        <v>18</v>
      </c>
      <c r="B22" s="11" t="s">
        <v>51</v>
      </c>
      <c r="C22" s="11" t="s">
        <v>19</v>
      </c>
      <c r="D22" s="11" t="s">
        <v>52</v>
      </c>
      <c r="E22" s="12" t="n">
        <v>1977</v>
      </c>
      <c r="F22" s="13" t="s">
        <v>20</v>
      </c>
      <c r="G22" s="14"/>
    </row>
    <row r="23" customFormat="false" ht="13.8" hidden="false" customHeight="false" outlineLevel="0" collapsed="false">
      <c r="A23" s="10" t="n">
        <v>19</v>
      </c>
      <c r="B23" s="11" t="s">
        <v>53</v>
      </c>
      <c r="C23" s="11" t="s">
        <v>54</v>
      </c>
      <c r="D23" s="11" t="s">
        <v>55</v>
      </c>
      <c r="E23" s="12" t="n">
        <v>1990</v>
      </c>
      <c r="F23" s="13" t="s">
        <v>10</v>
      </c>
    </row>
    <row r="24" customFormat="false" ht="24.45" hidden="false" customHeight="false" outlineLevel="0" collapsed="false">
      <c r="A24" s="10" t="n">
        <v>20</v>
      </c>
      <c r="B24" s="11" t="s">
        <v>56</v>
      </c>
      <c r="C24" s="11" t="s">
        <v>54</v>
      </c>
      <c r="D24" s="11"/>
      <c r="E24" s="12" t="n">
        <v>1970</v>
      </c>
      <c r="F24" s="13" t="s">
        <v>27</v>
      </c>
      <c r="G24" s="5"/>
    </row>
    <row r="25" customFormat="false" ht="13.8" hidden="false" customHeight="false" outlineLevel="0" collapsed="false">
      <c r="A25" s="10" t="n">
        <v>21</v>
      </c>
      <c r="B25" s="11" t="s">
        <v>57</v>
      </c>
      <c r="C25" s="11" t="s">
        <v>12</v>
      </c>
      <c r="D25" s="11"/>
      <c r="E25" s="12" t="n">
        <v>1984</v>
      </c>
      <c r="F25" s="13" t="s">
        <v>58</v>
      </c>
      <c r="G25" s="14"/>
    </row>
    <row r="26" customFormat="false" ht="13.8" hidden="false" customHeight="false" outlineLevel="0" collapsed="false">
      <c r="A26" s="10" t="n">
        <v>22</v>
      </c>
      <c r="B26" s="11" t="s">
        <v>59</v>
      </c>
      <c r="C26" s="11" t="s">
        <v>60</v>
      </c>
      <c r="D26" s="11" t="s">
        <v>26</v>
      </c>
      <c r="E26" s="12" t="n">
        <v>1953</v>
      </c>
      <c r="F26" s="13" t="s">
        <v>61</v>
      </c>
    </row>
    <row r="27" customFormat="false" ht="24.45" hidden="false" customHeight="false" outlineLevel="0" collapsed="false">
      <c r="A27" s="10" t="n">
        <v>24</v>
      </c>
      <c r="B27" s="11" t="s">
        <v>62</v>
      </c>
      <c r="C27" s="11" t="s">
        <v>63</v>
      </c>
      <c r="D27" s="11" t="s">
        <v>64</v>
      </c>
      <c r="E27" s="12" t="n">
        <v>1977</v>
      </c>
      <c r="F27" s="13" t="s">
        <v>58</v>
      </c>
      <c r="G27" s="5"/>
    </row>
    <row r="28" customFormat="false" ht="13.8" hidden="false" customHeight="false" outlineLevel="0" collapsed="false">
      <c r="A28" s="10" t="n">
        <v>25</v>
      </c>
      <c r="B28" s="11" t="s">
        <v>65</v>
      </c>
      <c r="C28" s="11" t="s">
        <v>45</v>
      </c>
      <c r="D28" s="11" t="s">
        <v>66</v>
      </c>
      <c r="E28" s="12" t="n">
        <v>1976</v>
      </c>
      <c r="F28" s="13" t="s">
        <v>20</v>
      </c>
      <c r="G28" s="14"/>
    </row>
    <row r="29" customFormat="false" ht="13.8" hidden="false" customHeight="false" outlineLevel="0" collapsed="false">
      <c r="A29" s="10" t="n">
        <v>26</v>
      </c>
      <c r="B29" s="11" t="s">
        <v>67</v>
      </c>
      <c r="C29" s="11" t="s">
        <v>68</v>
      </c>
      <c r="D29" s="11" t="s">
        <v>30</v>
      </c>
      <c r="E29" s="12" t="n">
        <v>1978</v>
      </c>
      <c r="F29" s="13" t="s">
        <v>20</v>
      </c>
    </row>
    <row r="30" customFormat="false" ht="24.45" hidden="false" customHeight="false" outlineLevel="0" collapsed="false">
      <c r="A30" s="10" t="n">
        <v>27</v>
      </c>
      <c r="B30" s="11" t="s">
        <v>69</v>
      </c>
      <c r="C30" s="11" t="s">
        <v>70</v>
      </c>
      <c r="D30" s="11" t="s">
        <v>71</v>
      </c>
      <c r="E30" s="12" t="n">
        <v>1988</v>
      </c>
      <c r="F30" s="13" t="s">
        <v>10</v>
      </c>
      <c r="G30" s="5"/>
    </row>
    <row r="31" customFormat="false" ht="13.8" hidden="false" customHeight="false" outlineLevel="0" collapsed="false">
      <c r="A31" s="10" t="n">
        <v>28</v>
      </c>
      <c r="B31" s="11" t="s">
        <v>72</v>
      </c>
      <c r="C31" s="11" t="s">
        <v>73</v>
      </c>
      <c r="D31" s="11" t="s">
        <v>74</v>
      </c>
      <c r="E31" s="12" t="n">
        <v>1949</v>
      </c>
      <c r="F31" s="13" t="s">
        <v>75</v>
      </c>
      <c r="G31" s="14"/>
    </row>
    <row r="32" customFormat="false" ht="13.8" hidden="false" customHeight="false" outlineLevel="0" collapsed="false">
      <c r="A32" s="10" t="n">
        <v>30</v>
      </c>
      <c r="B32" s="11" t="s">
        <v>76</v>
      </c>
      <c r="C32" s="11" t="s">
        <v>77</v>
      </c>
      <c r="D32" s="11" t="s">
        <v>78</v>
      </c>
      <c r="E32" s="12" t="n">
        <v>1954</v>
      </c>
      <c r="F32" s="13" t="s">
        <v>79</v>
      </c>
    </row>
    <row r="33" customFormat="false" ht="24.45" hidden="false" customHeight="false" outlineLevel="0" collapsed="false">
      <c r="A33" s="10" t="n">
        <v>31</v>
      </c>
      <c r="B33" s="11" t="s">
        <v>80</v>
      </c>
      <c r="C33" s="11" t="s">
        <v>81</v>
      </c>
      <c r="D33" s="11" t="s">
        <v>82</v>
      </c>
      <c r="E33" s="12" t="n">
        <v>2001</v>
      </c>
      <c r="F33" s="13" t="s">
        <v>10</v>
      </c>
      <c r="G33" s="5"/>
    </row>
    <row r="34" customFormat="false" ht="13.8" hidden="false" customHeight="false" outlineLevel="0" collapsed="false">
      <c r="A34" s="10" t="n">
        <v>32</v>
      </c>
      <c r="B34" s="11" t="s">
        <v>83</v>
      </c>
      <c r="C34" s="11" t="s">
        <v>84</v>
      </c>
      <c r="D34" s="11" t="s">
        <v>85</v>
      </c>
      <c r="E34" s="12" t="n">
        <v>1965</v>
      </c>
      <c r="F34" s="13" t="s">
        <v>27</v>
      </c>
      <c r="G34" s="14"/>
    </row>
    <row r="35" customFormat="false" ht="13.8" hidden="false" customHeight="false" outlineLevel="0" collapsed="false">
      <c r="A35" s="10" t="n">
        <v>34</v>
      </c>
      <c r="B35" s="11" t="s">
        <v>86</v>
      </c>
      <c r="C35" s="11" t="s">
        <v>87</v>
      </c>
      <c r="D35" s="11" t="s">
        <v>39</v>
      </c>
      <c r="E35" s="12" t="n">
        <v>1990</v>
      </c>
      <c r="F35" s="13" t="s">
        <v>40</v>
      </c>
    </row>
    <row r="36" customFormat="false" ht="24.45" hidden="false" customHeight="false" outlineLevel="0" collapsed="false">
      <c r="A36" s="10" t="n">
        <v>35</v>
      </c>
      <c r="B36" s="11" t="s">
        <v>88</v>
      </c>
      <c r="C36" s="11" t="s">
        <v>9</v>
      </c>
      <c r="D36" s="11" t="s">
        <v>26</v>
      </c>
      <c r="E36" s="12" t="n">
        <v>1952</v>
      </c>
      <c r="F36" s="13" t="s">
        <v>61</v>
      </c>
      <c r="G36" s="5"/>
    </row>
    <row r="37" customFormat="false" ht="13.8" hidden="false" customHeight="false" outlineLevel="0" collapsed="false">
      <c r="A37" s="10" t="n">
        <v>36</v>
      </c>
      <c r="B37" s="11" t="s">
        <v>89</v>
      </c>
      <c r="C37" s="11" t="s">
        <v>90</v>
      </c>
      <c r="D37" s="11" t="s">
        <v>30</v>
      </c>
      <c r="E37" s="12" t="n">
        <v>1959</v>
      </c>
      <c r="F37" s="13" t="s">
        <v>61</v>
      </c>
      <c r="G37" s="14"/>
    </row>
    <row r="38" customFormat="false" ht="13.8" hidden="false" customHeight="false" outlineLevel="0" collapsed="false">
      <c r="A38" s="10" t="n">
        <v>37</v>
      </c>
      <c r="B38" s="11" t="s">
        <v>91</v>
      </c>
      <c r="C38" s="11" t="s">
        <v>92</v>
      </c>
      <c r="D38" s="11" t="s">
        <v>93</v>
      </c>
      <c r="E38" s="12" t="n">
        <v>1993</v>
      </c>
      <c r="F38" s="13" t="s">
        <v>40</v>
      </c>
    </row>
    <row r="39" customFormat="false" ht="24.45" hidden="false" customHeight="false" outlineLevel="0" collapsed="false">
      <c r="A39" s="10" t="n">
        <v>38</v>
      </c>
      <c r="B39" s="11" t="s">
        <v>94</v>
      </c>
      <c r="C39" s="11" t="s">
        <v>95</v>
      </c>
      <c r="D39" s="11" t="s">
        <v>30</v>
      </c>
      <c r="E39" s="12" t="n">
        <v>1990</v>
      </c>
      <c r="F39" s="13" t="s">
        <v>40</v>
      </c>
      <c r="G39" s="5"/>
    </row>
    <row r="40" customFormat="false" ht="13.8" hidden="false" customHeight="false" outlineLevel="0" collapsed="false">
      <c r="A40" s="10" t="n">
        <v>39</v>
      </c>
      <c r="B40" s="11" t="s">
        <v>96</v>
      </c>
      <c r="C40" s="11" t="s">
        <v>9</v>
      </c>
      <c r="D40" s="11" t="s">
        <v>30</v>
      </c>
      <c r="E40" s="12" t="n">
        <v>1985</v>
      </c>
      <c r="F40" s="13" t="s">
        <v>10</v>
      </c>
      <c r="G40" s="14"/>
    </row>
    <row r="41" customFormat="false" ht="13.8" hidden="false" customHeight="false" outlineLevel="0" collapsed="false">
      <c r="A41" s="10" t="n">
        <v>40</v>
      </c>
      <c r="B41" s="11" t="s">
        <v>97</v>
      </c>
      <c r="C41" s="11" t="s">
        <v>81</v>
      </c>
      <c r="D41" s="11" t="s">
        <v>98</v>
      </c>
      <c r="E41" s="12" t="n">
        <v>1977</v>
      </c>
      <c r="F41" s="13" t="s">
        <v>20</v>
      </c>
    </row>
    <row r="42" customFormat="false" ht="24.45" hidden="false" customHeight="false" outlineLevel="0" collapsed="false">
      <c r="A42" s="10" t="n">
        <v>41</v>
      </c>
      <c r="B42" s="11" t="s">
        <v>99</v>
      </c>
      <c r="C42" s="11" t="s">
        <v>100</v>
      </c>
      <c r="D42" s="11" t="s">
        <v>101</v>
      </c>
      <c r="E42" s="12" t="n">
        <v>1945</v>
      </c>
      <c r="F42" s="13" t="s">
        <v>75</v>
      </c>
      <c r="G42" s="5"/>
    </row>
    <row r="43" customFormat="false" ht="13.8" hidden="false" customHeight="false" outlineLevel="0" collapsed="false">
      <c r="A43" s="10" t="n">
        <v>42</v>
      </c>
      <c r="B43" s="11" t="s">
        <v>102</v>
      </c>
      <c r="C43" s="11" t="s">
        <v>9</v>
      </c>
      <c r="D43" s="11" t="s">
        <v>103</v>
      </c>
      <c r="E43" s="12" t="n">
        <v>1975</v>
      </c>
      <c r="F43" s="13" t="s">
        <v>20</v>
      </c>
      <c r="G43" s="14"/>
    </row>
    <row r="44" customFormat="false" ht="13.8" hidden="false" customHeight="false" outlineLevel="0" collapsed="false">
      <c r="A44" s="10" t="n">
        <v>43</v>
      </c>
      <c r="B44" s="11" t="s">
        <v>102</v>
      </c>
      <c r="C44" s="11" t="s">
        <v>104</v>
      </c>
      <c r="D44" s="11" t="s">
        <v>103</v>
      </c>
      <c r="E44" s="12" t="n">
        <v>2006</v>
      </c>
      <c r="F44" s="13" t="s">
        <v>10</v>
      </c>
    </row>
    <row r="45" customFormat="false" ht="24.45" hidden="false" customHeight="false" outlineLevel="0" collapsed="false">
      <c r="A45" s="10" t="n">
        <v>44</v>
      </c>
      <c r="B45" s="11" t="s">
        <v>105</v>
      </c>
      <c r="C45" s="11" t="s">
        <v>106</v>
      </c>
      <c r="D45" s="11"/>
      <c r="E45" s="12" t="n">
        <v>1983</v>
      </c>
      <c r="F45" s="13" t="s">
        <v>10</v>
      </c>
      <c r="G45" s="5"/>
    </row>
    <row r="46" customFormat="false" ht="13.8" hidden="false" customHeight="false" outlineLevel="0" collapsed="false">
      <c r="A46" s="10" t="n">
        <v>45</v>
      </c>
      <c r="B46" s="11" t="s">
        <v>107</v>
      </c>
      <c r="C46" s="11" t="s">
        <v>108</v>
      </c>
      <c r="D46" s="11" t="s">
        <v>109</v>
      </c>
      <c r="E46" s="12" t="n">
        <v>1965</v>
      </c>
      <c r="F46" s="13" t="s">
        <v>27</v>
      </c>
      <c r="G46" s="14"/>
    </row>
    <row r="47" customFormat="false" ht="13.8" hidden="false" customHeight="false" outlineLevel="0" collapsed="false">
      <c r="A47" s="10" t="n">
        <v>46</v>
      </c>
      <c r="B47" s="11" t="s">
        <v>110</v>
      </c>
      <c r="C47" s="11" t="s">
        <v>22</v>
      </c>
      <c r="D47" s="11" t="s">
        <v>111</v>
      </c>
      <c r="E47" s="12" t="n">
        <v>1949</v>
      </c>
      <c r="F47" s="13" t="s">
        <v>75</v>
      </c>
    </row>
    <row r="48" customFormat="false" ht="24.45" hidden="false" customHeight="false" outlineLevel="0" collapsed="false">
      <c r="A48" s="10" t="n">
        <v>48</v>
      </c>
      <c r="B48" s="11" t="s">
        <v>112</v>
      </c>
      <c r="C48" s="11" t="s">
        <v>81</v>
      </c>
      <c r="D48" s="11" t="s">
        <v>113</v>
      </c>
      <c r="E48" s="12" t="n">
        <v>1975</v>
      </c>
      <c r="F48" s="13" t="s">
        <v>20</v>
      </c>
      <c r="G48" s="5"/>
    </row>
    <row r="49" customFormat="false" ht="13.8" hidden="false" customHeight="false" outlineLevel="0" collapsed="false">
      <c r="A49" s="10" t="n">
        <v>49</v>
      </c>
      <c r="B49" s="11" t="s">
        <v>114</v>
      </c>
      <c r="C49" s="11" t="s">
        <v>16</v>
      </c>
      <c r="D49" s="11" t="s">
        <v>115</v>
      </c>
      <c r="E49" s="12" t="n">
        <v>1994</v>
      </c>
      <c r="F49" s="13" t="s">
        <v>10</v>
      </c>
      <c r="G49" s="14"/>
    </row>
    <row r="50" customFormat="false" ht="13.8" hidden="false" customHeight="false" outlineLevel="0" collapsed="false">
      <c r="A50" s="10" t="n">
        <v>50</v>
      </c>
      <c r="B50" s="11" t="s">
        <v>116</v>
      </c>
      <c r="C50" s="11" t="s">
        <v>16</v>
      </c>
      <c r="D50" s="11" t="s">
        <v>117</v>
      </c>
      <c r="E50" s="12" t="n">
        <v>1962</v>
      </c>
      <c r="F50" s="13" t="s">
        <v>27</v>
      </c>
    </row>
    <row r="51" customFormat="false" ht="24.45" hidden="false" customHeight="false" outlineLevel="0" collapsed="false">
      <c r="A51" s="10" t="n">
        <v>51</v>
      </c>
      <c r="B51" s="11" t="s">
        <v>118</v>
      </c>
      <c r="C51" s="11" t="s">
        <v>119</v>
      </c>
      <c r="D51" s="11" t="s">
        <v>120</v>
      </c>
      <c r="E51" s="12" t="n">
        <v>2000</v>
      </c>
      <c r="F51" s="13" t="s">
        <v>40</v>
      </c>
      <c r="G51" s="5"/>
    </row>
    <row r="52" customFormat="false" ht="13.8" hidden="false" customHeight="false" outlineLevel="0" collapsed="false">
      <c r="A52" s="10" t="n">
        <v>53</v>
      </c>
      <c r="B52" s="11" t="s">
        <v>121</v>
      </c>
      <c r="C52" s="11" t="s">
        <v>122</v>
      </c>
      <c r="D52" s="11" t="s">
        <v>36</v>
      </c>
      <c r="E52" s="12" t="n">
        <v>1948</v>
      </c>
      <c r="F52" s="13" t="s">
        <v>75</v>
      </c>
      <c r="G52" s="14"/>
    </row>
    <row r="53" customFormat="false" ht="13.8" hidden="false" customHeight="false" outlineLevel="0" collapsed="false">
      <c r="A53" s="10" t="n">
        <v>55</v>
      </c>
      <c r="B53" s="11" t="s">
        <v>123</v>
      </c>
      <c r="C53" s="11" t="s">
        <v>22</v>
      </c>
      <c r="D53" s="11" t="s">
        <v>124</v>
      </c>
      <c r="E53" s="12" t="n">
        <v>1973</v>
      </c>
      <c r="F53" s="13" t="s">
        <v>20</v>
      </c>
    </row>
    <row r="54" customFormat="false" ht="24.45" hidden="false" customHeight="false" outlineLevel="0" collapsed="false">
      <c r="A54" s="10" t="n">
        <v>56</v>
      </c>
      <c r="B54" s="11" t="s">
        <v>125</v>
      </c>
      <c r="C54" s="11" t="s">
        <v>16</v>
      </c>
      <c r="D54" s="11" t="s">
        <v>30</v>
      </c>
      <c r="E54" s="12" t="n">
        <v>1983</v>
      </c>
      <c r="F54" s="13" t="s">
        <v>10</v>
      </c>
      <c r="G54" s="5"/>
    </row>
    <row r="55" customFormat="false" ht="13.8" hidden="false" customHeight="false" outlineLevel="0" collapsed="false">
      <c r="A55" s="10" t="n">
        <v>58</v>
      </c>
      <c r="B55" s="11" t="s">
        <v>126</v>
      </c>
      <c r="C55" s="11" t="s">
        <v>108</v>
      </c>
      <c r="D55" s="11" t="s">
        <v>103</v>
      </c>
      <c r="E55" s="12" t="n">
        <v>1974</v>
      </c>
      <c r="F55" s="13" t="s">
        <v>20</v>
      </c>
      <c r="G55" s="14"/>
    </row>
    <row r="56" customFormat="false" ht="13.8" hidden="false" customHeight="false" outlineLevel="0" collapsed="false">
      <c r="A56" s="10" t="n">
        <v>64</v>
      </c>
      <c r="B56" s="15" t="s">
        <v>127</v>
      </c>
      <c r="C56" s="15" t="s">
        <v>9</v>
      </c>
      <c r="D56" s="15" t="s">
        <v>30</v>
      </c>
      <c r="E56" s="16" t="s">
        <v>128</v>
      </c>
      <c r="F56" s="13" t="s">
        <v>20</v>
      </c>
    </row>
    <row r="57" customFormat="false" ht="24.45" hidden="false" customHeight="false" outlineLevel="0" collapsed="false">
      <c r="A57" s="10" t="n">
        <v>66</v>
      </c>
      <c r="B57" s="15" t="s">
        <v>129</v>
      </c>
      <c r="C57" s="15" t="s">
        <v>22</v>
      </c>
      <c r="D57" s="15"/>
      <c r="E57" s="16" t="s">
        <v>128</v>
      </c>
      <c r="F57" s="13" t="s">
        <v>20</v>
      </c>
      <c r="G57" s="5"/>
    </row>
    <row r="58" customFormat="false" ht="13.8" hidden="false" customHeight="false" outlineLevel="0" collapsed="false">
      <c r="A58" s="10" t="n">
        <v>67</v>
      </c>
      <c r="B58" s="15" t="s">
        <v>130</v>
      </c>
      <c r="C58" s="15" t="s">
        <v>100</v>
      </c>
      <c r="D58" s="15"/>
      <c r="E58" s="16" t="s">
        <v>131</v>
      </c>
      <c r="F58" s="13" t="s">
        <v>27</v>
      </c>
      <c r="G58" s="14"/>
    </row>
    <row r="59" customFormat="false" ht="13.8" hidden="false" customHeight="false" outlineLevel="0" collapsed="false">
      <c r="A59" s="10" t="n">
        <v>68</v>
      </c>
      <c r="B59" s="15" t="s">
        <v>132</v>
      </c>
      <c r="C59" s="15" t="s">
        <v>63</v>
      </c>
      <c r="D59" s="15" t="s">
        <v>133</v>
      </c>
      <c r="E59" s="16" t="s">
        <v>134</v>
      </c>
      <c r="F59" s="13" t="s">
        <v>58</v>
      </c>
    </row>
    <row r="60" customFormat="false" ht="24.45" hidden="false" customHeight="false" outlineLevel="0" collapsed="false">
      <c r="A60" s="10" t="n">
        <v>69</v>
      </c>
      <c r="B60" s="17" t="s">
        <v>135</v>
      </c>
      <c r="C60" s="17" t="s">
        <v>90</v>
      </c>
      <c r="D60" s="15" t="s">
        <v>136</v>
      </c>
      <c r="E60" s="16" t="s">
        <v>137</v>
      </c>
      <c r="F60" s="13" t="s">
        <v>27</v>
      </c>
      <c r="G60" s="5"/>
    </row>
    <row r="61" customFormat="false" ht="13.8" hidden="false" customHeight="false" outlineLevel="0" collapsed="false">
      <c r="A61" s="10" t="n">
        <v>70</v>
      </c>
      <c r="B61" s="15" t="s">
        <v>138</v>
      </c>
      <c r="C61" s="15" t="s">
        <v>139</v>
      </c>
      <c r="D61" s="15"/>
      <c r="E61" s="16" t="s">
        <v>140</v>
      </c>
      <c r="F61" s="13" t="s">
        <v>79</v>
      </c>
      <c r="G61" s="14"/>
    </row>
    <row r="62" customFormat="false" ht="13.8" hidden="false" customHeight="false" outlineLevel="0" collapsed="false">
      <c r="A62" s="10" t="n">
        <v>71</v>
      </c>
      <c r="B62" s="15" t="s">
        <v>141</v>
      </c>
      <c r="C62" s="15" t="s">
        <v>9</v>
      </c>
      <c r="D62" s="15" t="s">
        <v>142</v>
      </c>
      <c r="E62" s="16" t="s">
        <v>143</v>
      </c>
      <c r="F62" s="13" t="s">
        <v>27</v>
      </c>
    </row>
    <row r="63" customFormat="false" ht="24.45" hidden="false" customHeight="false" outlineLevel="0" collapsed="false">
      <c r="A63" s="10" t="n">
        <v>72</v>
      </c>
      <c r="B63" s="15" t="s">
        <v>144</v>
      </c>
      <c r="C63" s="15" t="s">
        <v>108</v>
      </c>
      <c r="D63" s="15" t="s">
        <v>145</v>
      </c>
      <c r="E63" s="16" t="s">
        <v>146</v>
      </c>
      <c r="F63" s="13" t="s">
        <v>10</v>
      </c>
      <c r="G63" s="5"/>
    </row>
    <row r="64" customFormat="false" ht="13.8" hidden="false" customHeight="false" outlineLevel="0" collapsed="false">
      <c r="A64" s="10" t="n">
        <v>73</v>
      </c>
      <c r="B64" s="15" t="s">
        <v>147</v>
      </c>
      <c r="C64" s="15" t="s">
        <v>148</v>
      </c>
      <c r="D64" s="15" t="s">
        <v>149</v>
      </c>
      <c r="E64" s="16" t="s">
        <v>150</v>
      </c>
      <c r="F64" s="13" t="s">
        <v>27</v>
      </c>
      <c r="G64" s="14"/>
    </row>
    <row r="65" customFormat="false" ht="13.8" hidden="false" customHeight="false" outlineLevel="0" collapsed="false">
      <c r="A65" s="10" t="n">
        <v>74</v>
      </c>
      <c r="B65" s="15" t="s">
        <v>151</v>
      </c>
      <c r="C65" s="15" t="s">
        <v>152</v>
      </c>
      <c r="D65" s="15" t="s">
        <v>149</v>
      </c>
      <c r="E65" s="16" t="s">
        <v>153</v>
      </c>
      <c r="F65" s="13" t="s">
        <v>40</v>
      </c>
    </row>
    <row r="66" customFormat="false" ht="24.45" hidden="false" customHeight="false" outlineLevel="0" collapsed="false">
      <c r="A66" s="10" t="n">
        <v>75</v>
      </c>
      <c r="B66" s="15" t="s">
        <v>154</v>
      </c>
      <c r="C66" s="15" t="s">
        <v>81</v>
      </c>
      <c r="D66" s="15" t="s">
        <v>155</v>
      </c>
      <c r="E66" s="16" t="s">
        <v>128</v>
      </c>
      <c r="F66" s="13" t="s">
        <v>20</v>
      </c>
      <c r="G66" s="5"/>
    </row>
    <row r="67" customFormat="false" ht="13.8" hidden="false" customHeight="false" outlineLevel="0" collapsed="false">
      <c r="A67" s="10" t="n">
        <v>76</v>
      </c>
      <c r="B67" s="15" t="s">
        <v>156</v>
      </c>
      <c r="C67" s="15" t="s">
        <v>9</v>
      </c>
      <c r="D67" s="15"/>
      <c r="E67" s="16" t="s">
        <v>157</v>
      </c>
      <c r="F67" s="13" t="s">
        <v>20</v>
      </c>
      <c r="G67" s="14"/>
    </row>
    <row r="68" customFormat="false" ht="13.8" hidden="false" customHeight="false" outlineLevel="0" collapsed="false">
      <c r="A68" s="10" t="n">
        <v>77</v>
      </c>
      <c r="B68" s="15" t="s">
        <v>158</v>
      </c>
      <c r="C68" s="15" t="s">
        <v>159</v>
      </c>
      <c r="D68" s="15" t="s">
        <v>30</v>
      </c>
      <c r="E68" s="16" t="s">
        <v>160</v>
      </c>
      <c r="F68" s="13" t="s">
        <v>14</v>
      </c>
    </row>
    <row r="69" customFormat="false" ht="24.45" hidden="false" customHeight="false" outlineLevel="0" collapsed="false">
      <c r="A69" s="10" t="n">
        <v>78</v>
      </c>
      <c r="B69" s="15" t="s">
        <v>161</v>
      </c>
      <c r="C69" s="15" t="s">
        <v>122</v>
      </c>
      <c r="D69" s="15" t="s">
        <v>162</v>
      </c>
      <c r="E69" s="16" t="s">
        <v>143</v>
      </c>
      <c r="F69" s="13" t="s">
        <v>27</v>
      </c>
      <c r="G69" s="5"/>
    </row>
    <row r="70" customFormat="false" ht="13.8" hidden="false" customHeight="false" outlineLevel="0" collapsed="false">
      <c r="A70" s="10" t="n">
        <v>79</v>
      </c>
      <c r="B70" s="15" t="s">
        <v>163</v>
      </c>
      <c r="C70" s="15" t="s">
        <v>164</v>
      </c>
      <c r="D70" s="15" t="s">
        <v>165</v>
      </c>
      <c r="E70" s="16" t="s">
        <v>166</v>
      </c>
      <c r="F70" s="13" t="s">
        <v>61</v>
      </c>
      <c r="G70" s="14"/>
    </row>
    <row r="71" customFormat="false" ht="13.8" hidden="false" customHeight="false" outlineLevel="0" collapsed="false">
      <c r="A71" s="10" t="n">
        <v>81</v>
      </c>
      <c r="B71" s="15" t="s">
        <v>167</v>
      </c>
      <c r="C71" s="15" t="s">
        <v>168</v>
      </c>
      <c r="D71" s="15" t="s">
        <v>169</v>
      </c>
      <c r="E71" s="16" t="s">
        <v>170</v>
      </c>
      <c r="F71" s="13" t="s">
        <v>61</v>
      </c>
    </row>
    <row r="72" customFormat="false" ht="24.45" hidden="false" customHeight="false" outlineLevel="0" collapsed="false">
      <c r="A72" s="10" t="n">
        <v>82</v>
      </c>
      <c r="B72" s="15" t="s">
        <v>171</v>
      </c>
      <c r="C72" s="15" t="s">
        <v>172</v>
      </c>
      <c r="D72" s="15" t="s">
        <v>142</v>
      </c>
      <c r="E72" s="16" t="s">
        <v>173</v>
      </c>
      <c r="F72" s="13" t="s">
        <v>75</v>
      </c>
      <c r="G72" s="5"/>
    </row>
    <row r="73" customFormat="false" ht="13.8" hidden="false" customHeight="false" outlineLevel="0" collapsed="false">
      <c r="A73" s="10" t="n">
        <v>83</v>
      </c>
      <c r="B73" s="15" t="s">
        <v>174</v>
      </c>
      <c r="C73" s="15" t="s">
        <v>9</v>
      </c>
      <c r="D73" s="15"/>
      <c r="E73" s="16" t="s">
        <v>175</v>
      </c>
      <c r="F73" s="13" t="s">
        <v>20</v>
      </c>
      <c r="G73" s="14"/>
    </row>
    <row r="74" customFormat="false" ht="13.8" hidden="false" customHeight="false" outlineLevel="0" collapsed="false">
      <c r="A74" s="10" t="n">
        <v>84</v>
      </c>
      <c r="B74" s="15" t="s">
        <v>176</v>
      </c>
      <c r="C74" s="15" t="s">
        <v>177</v>
      </c>
      <c r="D74" s="15" t="s">
        <v>178</v>
      </c>
      <c r="E74" s="16" t="s">
        <v>179</v>
      </c>
      <c r="F74" s="13" t="s">
        <v>58</v>
      </c>
    </row>
    <row r="75" customFormat="false" ht="24.45" hidden="false" customHeight="false" outlineLevel="0" collapsed="false">
      <c r="A75" s="10" t="n">
        <v>85</v>
      </c>
      <c r="B75" s="15" t="s">
        <v>180</v>
      </c>
      <c r="C75" s="15" t="s">
        <v>90</v>
      </c>
      <c r="D75" s="15" t="s">
        <v>165</v>
      </c>
      <c r="E75" s="16" t="s">
        <v>137</v>
      </c>
      <c r="F75" s="13" t="s">
        <v>27</v>
      </c>
      <c r="G75" s="5"/>
    </row>
    <row r="76" customFormat="false" ht="20.25" hidden="false" customHeight="true" outlineLevel="0" collapsed="false">
      <c r="A76" s="10" t="n">
        <v>86</v>
      </c>
      <c r="B76" s="15" t="s">
        <v>181</v>
      </c>
      <c r="C76" s="15" t="s">
        <v>29</v>
      </c>
      <c r="D76" s="15" t="s">
        <v>26</v>
      </c>
      <c r="E76" s="16" t="s">
        <v>182</v>
      </c>
      <c r="F76" s="13" t="s">
        <v>75</v>
      </c>
      <c r="G76" s="14"/>
    </row>
    <row r="77" customFormat="false" ht="13.8" hidden="false" customHeight="false" outlineLevel="0" collapsed="false">
      <c r="A77" s="10" t="n">
        <v>87</v>
      </c>
      <c r="B77" s="15" t="s">
        <v>183</v>
      </c>
      <c r="C77" s="15" t="s">
        <v>19</v>
      </c>
      <c r="D77" s="15" t="s">
        <v>184</v>
      </c>
      <c r="E77" s="16" t="s">
        <v>146</v>
      </c>
      <c r="F77" s="13" t="s">
        <v>10</v>
      </c>
    </row>
    <row r="78" customFormat="false" ht="24.45" hidden="false" customHeight="false" outlineLevel="0" collapsed="false">
      <c r="A78" s="10" t="n">
        <v>89</v>
      </c>
      <c r="B78" s="15" t="s">
        <v>185</v>
      </c>
      <c r="C78" s="15" t="s">
        <v>29</v>
      </c>
      <c r="D78" s="15" t="s">
        <v>186</v>
      </c>
      <c r="E78" s="16" t="s">
        <v>187</v>
      </c>
      <c r="F78" s="13" t="s">
        <v>27</v>
      </c>
      <c r="G78" s="5"/>
    </row>
    <row r="79" customFormat="false" ht="13.8" hidden="false" customHeight="false" outlineLevel="0" collapsed="false">
      <c r="A79" s="10" t="n">
        <v>90</v>
      </c>
      <c r="B79" s="15" t="s">
        <v>188</v>
      </c>
      <c r="C79" s="15" t="s">
        <v>148</v>
      </c>
      <c r="D79" s="15" t="s">
        <v>189</v>
      </c>
      <c r="E79" s="16" t="s">
        <v>190</v>
      </c>
      <c r="F79" s="13" t="s">
        <v>20</v>
      </c>
      <c r="G79" s="14"/>
    </row>
    <row r="80" customFormat="false" ht="13.8" hidden="false" customHeight="false" outlineLevel="0" collapsed="false">
      <c r="A80" s="10" t="n">
        <v>91</v>
      </c>
      <c r="B80" s="15" t="s">
        <v>191</v>
      </c>
      <c r="C80" s="15" t="s">
        <v>192</v>
      </c>
      <c r="D80" s="15" t="s">
        <v>193</v>
      </c>
      <c r="E80" s="16" t="s">
        <v>194</v>
      </c>
      <c r="F80" s="13" t="s">
        <v>10</v>
      </c>
    </row>
    <row r="81" customFormat="false" ht="24.45" hidden="false" customHeight="false" outlineLevel="0" collapsed="false">
      <c r="A81" s="10" t="n">
        <v>92</v>
      </c>
      <c r="B81" s="15" t="s">
        <v>195</v>
      </c>
      <c r="C81" s="15" t="s">
        <v>45</v>
      </c>
      <c r="D81" s="15" t="s">
        <v>196</v>
      </c>
      <c r="E81" s="16" t="s">
        <v>197</v>
      </c>
      <c r="F81" s="13" t="s">
        <v>10</v>
      </c>
      <c r="G81" s="5"/>
    </row>
    <row r="82" customFormat="false" ht="13.8" hidden="false" customHeight="false" outlineLevel="0" collapsed="false">
      <c r="A82" s="10" t="n">
        <v>93</v>
      </c>
      <c r="B82" s="15" t="s">
        <v>198</v>
      </c>
      <c r="C82" s="17" t="s">
        <v>199</v>
      </c>
      <c r="D82" s="15"/>
      <c r="E82" s="16" t="s">
        <v>179</v>
      </c>
      <c r="F82" s="13" t="s">
        <v>10</v>
      </c>
      <c r="G82" s="14"/>
    </row>
    <row r="83" customFormat="false" ht="13.8" hidden="false" customHeight="false" outlineLevel="0" collapsed="false">
      <c r="A83" s="10" t="n">
        <v>94</v>
      </c>
      <c r="B83" s="15" t="s">
        <v>200</v>
      </c>
      <c r="C83" s="15" t="s">
        <v>201</v>
      </c>
      <c r="D83" s="15" t="s">
        <v>30</v>
      </c>
      <c r="E83" s="16" t="s">
        <v>187</v>
      </c>
      <c r="F83" s="13" t="s">
        <v>27</v>
      </c>
    </row>
    <row r="84" customFormat="false" ht="24.45" hidden="false" customHeight="false" outlineLevel="0" collapsed="false">
      <c r="A84" s="10" t="n">
        <v>95</v>
      </c>
      <c r="B84" s="15" t="s">
        <v>202</v>
      </c>
      <c r="C84" s="15" t="s">
        <v>203</v>
      </c>
      <c r="D84" s="15" t="s">
        <v>30</v>
      </c>
      <c r="E84" s="16" t="s">
        <v>137</v>
      </c>
      <c r="F84" s="13" t="s">
        <v>27</v>
      </c>
      <c r="G84" s="5"/>
    </row>
    <row r="85" customFormat="false" ht="13.8" hidden="false" customHeight="false" outlineLevel="0" collapsed="false">
      <c r="A85" s="10" t="n">
        <v>97</v>
      </c>
      <c r="B85" s="15" t="s">
        <v>204</v>
      </c>
      <c r="C85" s="15" t="s">
        <v>108</v>
      </c>
      <c r="D85" s="15" t="s">
        <v>205</v>
      </c>
      <c r="E85" s="16" t="s">
        <v>206</v>
      </c>
      <c r="F85" s="13" t="s">
        <v>10</v>
      </c>
      <c r="G85" s="14"/>
    </row>
    <row r="86" customFormat="false" ht="13.8" hidden="false" customHeight="false" outlineLevel="0" collapsed="false">
      <c r="A86" s="18"/>
      <c r="B86" s="19"/>
      <c r="C86" s="19"/>
      <c r="D86" s="19"/>
      <c r="E86" s="20"/>
    </row>
    <row r="87" customFormat="false" ht="13.8" hidden="false" customHeight="false" outlineLevel="0" collapsed="false">
      <c r="A87" s="19" t="s">
        <v>207</v>
      </c>
      <c r="D87" s="19"/>
    </row>
    <row r="88" customFormat="false" ht="13.8" hidden="false" customHeight="false" outlineLevel="0" collapsed="false">
      <c r="B88" s="19"/>
    </row>
    <row r="89" customFormat="false" ht="13.8" hidden="false" customHeight="false" outlineLevel="0" collapsed="false">
      <c r="A89" s="1" t="s">
        <v>208</v>
      </c>
      <c r="D89" s="1" t="s">
        <v>209</v>
      </c>
    </row>
  </sheetData>
  <mergeCells count="3">
    <mergeCell ref="A1:F2"/>
    <mergeCell ref="A3:F3"/>
    <mergeCell ref="A4:F4"/>
  </mergeCells>
  <printOptions headings="false" gridLines="false" gridLinesSet="true" horizontalCentered="false" verticalCentered="false"/>
  <pageMargins left="0.7" right="0.7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G1048576"/>
  <sheetViews>
    <sheetView showFormulas="false" showGridLines="false" showRowColHeaders="true" showZeros="true" rightToLeft="false" tabSelected="false" showOutlineSymbols="true" defaultGridColor="true" view="normal" topLeftCell="A67" colorId="64" zoomScale="100" zoomScaleNormal="100" zoomScalePageLayoutView="100" workbookViewId="0">
      <selection pane="topLeft" activeCell="F81" activeCellId="0" sqref="F81"/>
    </sheetView>
  </sheetViews>
  <sheetFormatPr defaultRowHeight="15" zeroHeight="false" outlineLevelRow="0" outlineLevelCol="0"/>
  <cols>
    <col collapsed="false" customWidth="true" hidden="false" outlineLevel="0" max="3" min="1" style="21" width="10.28"/>
    <col collapsed="false" customWidth="true" hidden="false" outlineLevel="0" max="4" min="4" style="22" width="10.28"/>
    <col collapsed="false" customWidth="true" hidden="false" outlineLevel="0" max="5" min="5" style="23" width="10.28"/>
    <col collapsed="false" customWidth="true" hidden="false" outlineLevel="0" max="6" min="6" style="22" width="10.28"/>
    <col collapsed="false" customWidth="true" hidden="false" outlineLevel="0" max="7" min="7" style="23" width="10.28"/>
    <col collapsed="false" customWidth="true" hidden="false" outlineLevel="0" max="1025" min="8" style="0" width="8.67"/>
  </cols>
  <sheetData>
    <row r="1" customFormat="false" ht="15" hidden="false" customHeight="false" outlineLevel="0" collapsed="false">
      <c r="A1" s="24" t="s">
        <v>2</v>
      </c>
      <c r="B1" s="24" t="s">
        <v>210</v>
      </c>
      <c r="C1" s="24"/>
      <c r="D1" s="24"/>
      <c r="E1" s="25" t="s">
        <v>211</v>
      </c>
      <c r="F1" s="25"/>
      <c r="G1" s="25"/>
    </row>
    <row r="2" customFormat="false" ht="13.8" hidden="false" customHeight="false" outlineLevel="0" collapsed="false">
      <c r="A2" s="26" t="n">
        <v>31</v>
      </c>
      <c r="B2" s="27" t="n">
        <v>1</v>
      </c>
      <c r="C2" s="27"/>
      <c r="D2" s="28" t="s">
        <v>212</v>
      </c>
      <c r="E2" s="29"/>
      <c r="F2" s="28" t="s">
        <v>213</v>
      </c>
      <c r="G2" s="30"/>
    </row>
    <row r="3" customFormat="false" ht="13.8" hidden="false" customHeight="false" outlineLevel="0" collapsed="false">
      <c r="A3" s="26" t="n">
        <v>97</v>
      </c>
      <c r="B3" s="27" t="n">
        <v>2</v>
      </c>
      <c r="C3" s="27"/>
      <c r="D3" s="28" t="s">
        <v>212</v>
      </c>
      <c r="E3" s="29"/>
      <c r="F3" s="28" t="s">
        <v>214</v>
      </c>
      <c r="G3" s="29"/>
    </row>
    <row r="4" customFormat="false" ht="15" hidden="false" customHeight="false" outlineLevel="0" collapsed="false">
      <c r="A4" s="26" t="n">
        <v>87</v>
      </c>
      <c r="B4" s="27" t="n">
        <v>3</v>
      </c>
      <c r="C4" s="27"/>
      <c r="D4" s="28" t="s">
        <v>212</v>
      </c>
      <c r="E4" s="29"/>
      <c r="F4" s="28" t="s">
        <v>215</v>
      </c>
      <c r="G4" s="30"/>
    </row>
    <row r="5" customFormat="false" ht="15" hidden="false" customHeight="false" outlineLevel="0" collapsed="false">
      <c r="A5" s="26" t="n">
        <v>9</v>
      </c>
      <c r="B5" s="27" t="n">
        <v>4</v>
      </c>
      <c r="C5" s="27"/>
      <c r="D5" s="28" t="s">
        <v>212</v>
      </c>
      <c r="E5" s="29"/>
      <c r="F5" s="28" t="s">
        <v>216</v>
      </c>
      <c r="G5" s="31"/>
    </row>
    <row r="6" customFormat="false" ht="15" hidden="false" customHeight="false" outlineLevel="0" collapsed="false">
      <c r="A6" s="26" t="n">
        <v>3</v>
      </c>
      <c r="B6" s="27" t="n">
        <v>5</v>
      </c>
      <c r="C6" s="27"/>
      <c r="D6" s="28" t="s">
        <v>212</v>
      </c>
      <c r="E6" s="29"/>
      <c r="F6" s="28" t="s">
        <v>217</v>
      </c>
      <c r="G6" s="31"/>
    </row>
    <row r="7" customFormat="false" ht="15" hidden="false" customHeight="false" outlineLevel="0" collapsed="false">
      <c r="A7" s="26" t="n">
        <v>76</v>
      </c>
      <c r="B7" s="27" t="n">
        <v>6</v>
      </c>
      <c r="C7" s="27"/>
      <c r="D7" s="28" t="s">
        <v>212</v>
      </c>
      <c r="E7" s="29"/>
      <c r="F7" s="28" t="s">
        <v>218</v>
      </c>
      <c r="G7" s="31"/>
    </row>
    <row r="8" customFormat="false" ht="15" hidden="false" customHeight="false" outlineLevel="0" collapsed="false">
      <c r="A8" s="26" t="n">
        <v>25</v>
      </c>
      <c r="B8" s="27" t="n">
        <v>7</v>
      </c>
      <c r="C8" s="27"/>
      <c r="D8" s="28" t="s">
        <v>212</v>
      </c>
      <c r="E8" s="29"/>
      <c r="F8" s="28" t="s">
        <v>219</v>
      </c>
      <c r="G8" s="31"/>
    </row>
    <row r="9" customFormat="false" ht="15" hidden="false" customHeight="false" outlineLevel="0" collapsed="false">
      <c r="A9" s="26" t="n">
        <v>11</v>
      </c>
      <c r="B9" s="27" t="n">
        <v>8</v>
      </c>
      <c r="C9" s="27"/>
      <c r="D9" s="28" t="s">
        <v>212</v>
      </c>
      <c r="E9" s="31"/>
      <c r="F9" s="28" t="s">
        <v>220</v>
      </c>
      <c r="G9" s="31"/>
    </row>
    <row r="10" customFormat="false" ht="15" hidden="false" customHeight="false" outlineLevel="0" collapsed="false">
      <c r="A10" s="26" t="n">
        <v>18</v>
      </c>
      <c r="B10" s="27" t="n">
        <v>9</v>
      </c>
      <c r="C10" s="27"/>
      <c r="D10" s="28" t="s">
        <v>212</v>
      </c>
      <c r="E10" s="31"/>
      <c r="F10" s="28" t="s">
        <v>221</v>
      </c>
      <c r="G10" s="31"/>
    </row>
    <row r="11" customFormat="false" ht="15" hidden="false" customHeight="false" outlineLevel="0" collapsed="false">
      <c r="A11" s="26" t="n">
        <v>72</v>
      </c>
      <c r="B11" s="27" t="n">
        <v>10</v>
      </c>
      <c r="C11" s="27"/>
      <c r="D11" s="28" t="s">
        <v>212</v>
      </c>
      <c r="E11" s="31"/>
      <c r="F11" s="28" t="s">
        <v>222</v>
      </c>
      <c r="G11" s="31"/>
    </row>
    <row r="12" customFormat="false" ht="15" hidden="false" customHeight="false" outlineLevel="0" collapsed="false">
      <c r="A12" s="26" t="n">
        <v>91</v>
      </c>
      <c r="B12" s="27" t="n">
        <v>11</v>
      </c>
      <c r="C12" s="27"/>
      <c r="D12" s="28" t="s">
        <v>212</v>
      </c>
      <c r="E12" s="31"/>
      <c r="F12" s="28" t="s">
        <v>223</v>
      </c>
      <c r="G12" s="31"/>
    </row>
    <row r="13" customFormat="false" ht="15" hidden="false" customHeight="false" outlineLevel="0" collapsed="false">
      <c r="A13" s="26" t="n">
        <v>73</v>
      </c>
      <c r="B13" s="27" t="n">
        <v>12</v>
      </c>
      <c r="C13" s="27"/>
      <c r="D13" s="28" t="s">
        <v>212</v>
      </c>
      <c r="E13" s="31"/>
      <c r="F13" s="28" t="s">
        <v>224</v>
      </c>
      <c r="G13" s="31"/>
    </row>
    <row r="14" customFormat="false" ht="15" hidden="false" customHeight="false" outlineLevel="0" collapsed="false">
      <c r="A14" s="26" t="n">
        <v>51</v>
      </c>
      <c r="B14" s="27" t="n">
        <v>13</v>
      </c>
      <c r="C14" s="27"/>
      <c r="D14" s="28" t="s">
        <v>212</v>
      </c>
      <c r="E14" s="31"/>
      <c r="F14" s="28" t="s">
        <v>225</v>
      </c>
      <c r="G14" s="31"/>
    </row>
    <row r="15" customFormat="false" ht="15" hidden="false" customHeight="false" outlineLevel="0" collapsed="false">
      <c r="A15" s="26" t="n">
        <v>19</v>
      </c>
      <c r="B15" s="27" t="n">
        <v>14</v>
      </c>
      <c r="C15" s="27"/>
      <c r="D15" s="28" t="s">
        <v>212</v>
      </c>
      <c r="E15" s="31"/>
      <c r="F15" s="28" t="s">
        <v>226</v>
      </c>
      <c r="G15" s="31"/>
    </row>
    <row r="16" customFormat="false" ht="15" hidden="false" customHeight="false" outlineLevel="0" collapsed="false">
      <c r="A16" s="26" t="n">
        <v>85</v>
      </c>
      <c r="B16" s="27" t="n">
        <v>15</v>
      </c>
      <c r="C16" s="27"/>
      <c r="D16" s="28" t="s">
        <v>212</v>
      </c>
      <c r="E16" s="31"/>
      <c r="F16" s="28" t="s">
        <v>227</v>
      </c>
      <c r="G16" s="31"/>
    </row>
    <row r="17" customFormat="false" ht="15" hidden="false" customHeight="false" outlineLevel="0" collapsed="false">
      <c r="A17" s="26" t="n">
        <v>27</v>
      </c>
      <c r="B17" s="27" t="n">
        <v>16</v>
      </c>
      <c r="C17" s="27"/>
      <c r="D17" s="28" t="s">
        <v>212</v>
      </c>
      <c r="E17" s="31"/>
      <c r="F17" s="28" t="s">
        <v>228</v>
      </c>
      <c r="G17" s="31"/>
    </row>
    <row r="18" customFormat="false" ht="15" hidden="false" customHeight="false" outlineLevel="0" collapsed="false">
      <c r="A18" s="26" t="n">
        <v>75</v>
      </c>
      <c r="B18" s="27" t="n">
        <v>17</v>
      </c>
      <c r="C18" s="27"/>
      <c r="D18" s="28" t="s">
        <v>212</v>
      </c>
      <c r="E18" s="31"/>
      <c r="F18" s="28" t="s">
        <v>229</v>
      </c>
      <c r="G18" s="31"/>
    </row>
    <row r="19" customFormat="false" ht="15" hidden="false" customHeight="false" outlineLevel="0" collapsed="false">
      <c r="A19" s="26" t="n">
        <v>4</v>
      </c>
      <c r="B19" s="27" t="n">
        <v>18</v>
      </c>
      <c r="C19" s="27"/>
      <c r="D19" s="28" t="s">
        <v>212</v>
      </c>
      <c r="E19" s="31"/>
      <c r="F19" s="28" t="s">
        <v>230</v>
      </c>
      <c r="G19" s="31"/>
    </row>
    <row r="20" customFormat="false" ht="15" hidden="false" customHeight="false" outlineLevel="0" collapsed="false">
      <c r="A20" s="26" t="n">
        <v>84</v>
      </c>
      <c r="B20" s="27" t="n">
        <v>19</v>
      </c>
      <c r="C20" s="27"/>
      <c r="D20" s="28" t="s">
        <v>212</v>
      </c>
      <c r="E20" s="31"/>
      <c r="F20" s="28" t="s">
        <v>231</v>
      </c>
      <c r="G20" s="31"/>
    </row>
    <row r="21" customFormat="false" ht="15" hidden="false" customHeight="false" outlineLevel="0" collapsed="false">
      <c r="A21" s="26" t="n">
        <v>1</v>
      </c>
      <c r="B21" s="27" t="n">
        <v>20</v>
      </c>
      <c r="C21" s="27"/>
      <c r="D21" s="28" t="s">
        <v>212</v>
      </c>
      <c r="E21" s="31"/>
      <c r="F21" s="28" t="s">
        <v>232</v>
      </c>
      <c r="G21" s="31"/>
    </row>
    <row r="22" customFormat="false" ht="15" hidden="false" customHeight="false" outlineLevel="0" collapsed="false">
      <c r="A22" s="26" t="n">
        <v>58</v>
      </c>
      <c r="B22" s="27" t="n">
        <v>21</v>
      </c>
      <c r="C22" s="27"/>
      <c r="D22" s="28" t="s">
        <v>212</v>
      </c>
      <c r="E22" s="31"/>
      <c r="F22" s="28" t="s">
        <v>233</v>
      </c>
      <c r="G22" s="31"/>
    </row>
    <row r="23" customFormat="false" ht="15" hidden="false" customHeight="false" outlineLevel="0" collapsed="false">
      <c r="A23" s="26" t="n">
        <v>15</v>
      </c>
      <c r="B23" s="27" t="n">
        <v>22</v>
      </c>
      <c r="C23" s="27"/>
      <c r="D23" s="28" t="s">
        <v>212</v>
      </c>
      <c r="E23" s="31"/>
      <c r="F23" s="28" t="s">
        <v>234</v>
      </c>
      <c r="G23" s="31"/>
    </row>
    <row r="24" customFormat="false" ht="15" hidden="false" customHeight="false" outlineLevel="0" collapsed="false">
      <c r="A24" s="26" t="n">
        <v>92</v>
      </c>
      <c r="B24" s="27" t="n">
        <v>23</v>
      </c>
      <c r="C24" s="27"/>
      <c r="D24" s="28" t="s">
        <v>212</v>
      </c>
      <c r="E24" s="31"/>
      <c r="F24" s="28" t="s">
        <v>235</v>
      </c>
      <c r="G24" s="31"/>
    </row>
    <row r="25" customFormat="false" ht="15" hidden="false" customHeight="false" outlineLevel="0" collapsed="false">
      <c r="A25" s="26" t="n">
        <v>40</v>
      </c>
      <c r="B25" s="27" t="n">
        <v>24</v>
      </c>
      <c r="C25" s="27"/>
      <c r="D25" s="28" t="s">
        <v>212</v>
      </c>
      <c r="E25" s="31"/>
      <c r="F25" s="28" t="s">
        <v>236</v>
      </c>
      <c r="G25" s="31"/>
    </row>
    <row r="26" customFormat="false" ht="15" hidden="false" customHeight="false" outlineLevel="0" collapsed="false">
      <c r="A26" s="26" t="n">
        <v>49</v>
      </c>
      <c r="B26" s="27" t="n">
        <v>25</v>
      </c>
      <c r="C26" s="27"/>
      <c r="D26" s="28" t="s">
        <v>212</v>
      </c>
      <c r="E26" s="31"/>
      <c r="F26" s="28" t="s">
        <v>237</v>
      </c>
      <c r="G26" s="31"/>
    </row>
    <row r="27" customFormat="false" ht="15" hidden="false" customHeight="false" outlineLevel="0" collapsed="false">
      <c r="A27" s="26" t="n">
        <v>64</v>
      </c>
      <c r="B27" s="27" t="n">
        <v>26</v>
      </c>
      <c r="C27" s="27"/>
      <c r="D27" s="28" t="s">
        <v>212</v>
      </c>
      <c r="E27" s="31"/>
      <c r="F27" s="28" t="s">
        <v>238</v>
      </c>
      <c r="G27" s="31"/>
    </row>
    <row r="28" customFormat="false" ht="15" hidden="false" customHeight="false" outlineLevel="0" collapsed="false">
      <c r="A28" s="26" t="n">
        <v>24</v>
      </c>
      <c r="B28" s="27" t="n">
        <v>27</v>
      </c>
      <c r="C28" s="27"/>
      <c r="D28" s="28" t="s">
        <v>212</v>
      </c>
      <c r="E28" s="31"/>
      <c r="F28" s="28" t="s">
        <v>239</v>
      </c>
      <c r="G28" s="31"/>
    </row>
    <row r="29" customFormat="false" ht="15" hidden="false" customHeight="false" outlineLevel="0" collapsed="false">
      <c r="A29" s="26" t="n">
        <v>36</v>
      </c>
      <c r="B29" s="27" t="n">
        <v>28</v>
      </c>
      <c r="C29" s="27"/>
      <c r="D29" s="28" t="s">
        <v>212</v>
      </c>
      <c r="E29" s="31"/>
      <c r="F29" s="28" t="s">
        <v>240</v>
      </c>
      <c r="G29" s="31"/>
    </row>
    <row r="30" customFormat="false" ht="15" hidden="false" customHeight="false" outlineLevel="0" collapsed="false">
      <c r="A30" s="26" t="n">
        <v>74</v>
      </c>
      <c r="B30" s="27" t="n">
        <v>29</v>
      </c>
      <c r="C30" s="27"/>
      <c r="D30" s="28" t="s">
        <v>212</v>
      </c>
      <c r="E30" s="31"/>
      <c r="F30" s="28" t="s">
        <v>241</v>
      </c>
      <c r="G30" s="31"/>
    </row>
    <row r="31" customFormat="false" ht="15" hidden="false" customHeight="false" outlineLevel="0" collapsed="false">
      <c r="A31" s="26" t="n">
        <v>30</v>
      </c>
      <c r="B31" s="27" t="n">
        <v>30</v>
      </c>
      <c r="C31" s="27"/>
      <c r="D31" s="28" t="s">
        <v>212</v>
      </c>
      <c r="E31" s="31"/>
      <c r="F31" s="28" t="s">
        <v>242</v>
      </c>
      <c r="G31" s="31"/>
    </row>
    <row r="32" customFormat="false" ht="15" hidden="false" customHeight="false" outlineLevel="0" collapsed="false">
      <c r="A32" s="26" t="n">
        <v>2</v>
      </c>
      <c r="B32" s="27" t="n">
        <v>31</v>
      </c>
      <c r="C32" s="27"/>
      <c r="D32" s="28" t="s">
        <v>212</v>
      </c>
      <c r="E32" s="31"/>
      <c r="F32" s="28" t="s">
        <v>243</v>
      </c>
      <c r="G32" s="31"/>
    </row>
    <row r="33" customFormat="false" ht="15" hidden="false" customHeight="false" outlineLevel="0" collapsed="false">
      <c r="A33" s="26" t="n">
        <v>26</v>
      </c>
      <c r="B33" s="27" t="n">
        <v>32</v>
      </c>
      <c r="C33" s="27"/>
      <c r="D33" s="28" t="s">
        <v>212</v>
      </c>
      <c r="E33" s="31"/>
      <c r="F33" s="28" t="s">
        <v>243</v>
      </c>
      <c r="G33" s="31"/>
    </row>
    <row r="34" customFormat="false" ht="15" hidden="false" customHeight="false" outlineLevel="0" collapsed="false">
      <c r="A34" s="26" t="n">
        <v>66</v>
      </c>
      <c r="B34" s="27" t="n">
        <v>33</v>
      </c>
      <c r="C34" s="27"/>
      <c r="D34" s="28" t="s">
        <v>212</v>
      </c>
      <c r="E34" s="31"/>
      <c r="F34" s="28" t="s">
        <v>244</v>
      </c>
      <c r="G34" s="31"/>
    </row>
    <row r="35" customFormat="false" ht="15" hidden="false" customHeight="false" outlineLevel="0" collapsed="false">
      <c r="A35" s="26" t="n">
        <v>7</v>
      </c>
      <c r="B35" s="27" t="n">
        <v>34</v>
      </c>
      <c r="C35" s="27"/>
      <c r="D35" s="28" t="s">
        <v>212</v>
      </c>
      <c r="E35" s="31"/>
      <c r="F35" s="28" t="s">
        <v>245</v>
      </c>
      <c r="G35" s="31"/>
    </row>
    <row r="36" customFormat="false" ht="15" hidden="false" customHeight="false" outlineLevel="0" collapsed="false">
      <c r="A36" s="26" t="n">
        <v>83</v>
      </c>
      <c r="B36" s="27" t="n">
        <v>35</v>
      </c>
      <c r="C36" s="27"/>
      <c r="D36" s="28" t="s">
        <v>212</v>
      </c>
      <c r="E36" s="31"/>
      <c r="F36" s="28" t="s">
        <v>246</v>
      </c>
      <c r="G36" s="31"/>
    </row>
    <row r="37" customFormat="false" ht="15" hidden="false" customHeight="false" outlineLevel="0" collapsed="false">
      <c r="A37" s="26" t="n">
        <v>39</v>
      </c>
      <c r="B37" s="27" t="n">
        <v>36</v>
      </c>
      <c r="C37" s="27"/>
      <c r="D37" s="28" t="s">
        <v>212</v>
      </c>
      <c r="E37" s="31"/>
      <c r="F37" s="28" t="s">
        <v>247</v>
      </c>
      <c r="G37" s="31"/>
    </row>
    <row r="38" customFormat="false" ht="15" hidden="false" customHeight="false" outlineLevel="0" collapsed="false">
      <c r="A38" s="26" t="n">
        <v>37</v>
      </c>
      <c r="B38" s="27" t="n">
        <v>37</v>
      </c>
      <c r="C38" s="27"/>
      <c r="D38" s="28" t="s">
        <v>212</v>
      </c>
      <c r="E38" s="31"/>
      <c r="F38" s="28" t="s">
        <v>248</v>
      </c>
      <c r="G38" s="31"/>
    </row>
    <row r="39" customFormat="false" ht="15" hidden="false" customHeight="false" outlineLevel="0" collapsed="false">
      <c r="A39" s="26" t="n">
        <v>56</v>
      </c>
      <c r="B39" s="27" t="n">
        <v>38</v>
      </c>
      <c r="C39" s="27"/>
      <c r="D39" s="28" t="s">
        <v>212</v>
      </c>
      <c r="E39" s="31"/>
      <c r="F39" s="28" t="s">
        <v>249</v>
      </c>
      <c r="G39" s="31"/>
    </row>
    <row r="40" customFormat="false" ht="15" hidden="false" customHeight="false" outlineLevel="0" collapsed="false">
      <c r="A40" s="26" t="n">
        <v>34</v>
      </c>
      <c r="B40" s="27" t="n">
        <v>39</v>
      </c>
      <c r="C40" s="27"/>
      <c r="D40" s="28" t="s">
        <v>212</v>
      </c>
      <c r="E40" s="31"/>
      <c r="F40" s="28" t="s">
        <v>250</v>
      </c>
      <c r="G40" s="31"/>
    </row>
    <row r="41" customFormat="false" ht="15" hidden="false" customHeight="false" outlineLevel="0" collapsed="false">
      <c r="A41" s="26" t="n">
        <v>17</v>
      </c>
      <c r="B41" s="27" t="n">
        <v>40</v>
      </c>
      <c r="C41" s="27"/>
      <c r="D41" s="28" t="s">
        <v>212</v>
      </c>
      <c r="E41" s="31"/>
      <c r="F41" s="28" t="s">
        <v>251</v>
      </c>
      <c r="G41" s="31"/>
    </row>
    <row r="42" customFormat="false" ht="15" hidden="false" customHeight="false" outlineLevel="0" collapsed="false">
      <c r="A42" s="26" t="n">
        <v>45</v>
      </c>
      <c r="B42" s="27" t="n">
        <v>41</v>
      </c>
      <c r="C42" s="27"/>
      <c r="D42" s="28" t="s">
        <v>212</v>
      </c>
      <c r="E42" s="31"/>
      <c r="F42" s="28" t="s">
        <v>252</v>
      </c>
      <c r="G42" s="31"/>
    </row>
    <row r="43" customFormat="false" ht="15" hidden="false" customHeight="false" outlineLevel="0" collapsed="false">
      <c r="A43" s="26" t="n">
        <v>55</v>
      </c>
      <c r="B43" s="27" t="n">
        <v>42</v>
      </c>
      <c r="C43" s="27"/>
      <c r="D43" s="28" t="s">
        <v>212</v>
      </c>
      <c r="E43" s="31"/>
      <c r="F43" s="28" t="s">
        <v>253</v>
      </c>
      <c r="G43" s="31"/>
    </row>
    <row r="44" customFormat="false" ht="15" hidden="false" customHeight="false" outlineLevel="0" collapsed="false">
      <c r="A44" s="26" t="n">
        <v>20</v>
      </c>
      <c r="B44" s="27" t="n">
        <v>43</v>
      </c>
      <c r="C44" s="27"/>
      <c r="D44" s="28" t="s">
        <v>212</v>
      </c>
      <c r="E44" s="31"/>
      <c r="F44" s="28" t="s">
        <v>254</v>
      </c>
      <c r="G44" s="31"/>
    </row>
    <row r="45" customFormat="false" ht="15" hidden="false" customHeight="false" outlineLevel="0" collapsed="false">
      <c r="A45" s="26" t="n">
        <v>90</v>
      </c>
      <c r="B45" s="27" t="n">
        <v>44</v>
      </c>
      <c r="C45" s="27"/>
      <c r="D45" s="28" t="s">
        <v>212</v>
      </c>
      <c r="E45" s="31"/>
      <c r="F45" s="28" t="s">
        <v>255</v>
      </c>
      <c r="G45" s="31"/>
    </row>
    <row r="46" customFormat="false" ht="15" hidden="false" customHeight="false" outlineLevel="0" collapsed="false">
      <c r="A46" s="26" t="n">
        <v>81</v>
      </c>
      <c r="B46" s="27" t="n">
        <v>45</v>
      </c>
      <c r="C46" s="27"/>
      <c r="D46" s="28" t="s">
        <v>212</v>
      </c>
      <c r="E46" s="31"/>
      <c r="F46" s="28" t="s">
        <v>256</v>
      </c>
      <c r="G46" s="31"/>
    </row>
    <row r="47" customFormat="false" ht="15" hidden="false" customHeight="false" outlineLevel="0" collapsed="false">
      <c r="A47" s="26" t="n">
        <v>46</v>
      </c>
      <c r="B47" s="27" t="n">
        <v>46</v>
      </c>
      <c r="C47" s="27"/>
      <c r="D47" s="28" t="s">
        <v>212</v>
      </c>
      <c r="E47" s="31"/>
      <c r="F47" s="28" t="s">
        <v>257</v>
      </c>
      <c r="G47" s="31"/>
    </row>
    <row r="48" customFormat="false" ht="15" hidden="false" customHeight="false" outlineLevel="0" collapsed="false">
      <c r="A48" s="26" t="n">
        <v>21</v>
      </c>
      <c r="B48" s="27" t="n">
        <v>47</v>
      </c>
      <c r="C48" s="27"/>
      <c r="D48" s="28" t="s">
        <v>212</v>
      </c>
      <c r="E48" s="31"/>
      <c r="F48" s="28" t="s">
        <v>258</v>
      </c>
      <c r="G48" s="31"/>
    </row>
    <row r="49" customFormat="false" ht="15" hidden="false" customHeight="false" outlineLevel="0" collapsed="false">
      <c r="A49" s="26" t="n">
        <v>48</v>
      </c>
      <c r="B49" s="27" t="n">
        <v>48</v>
      </c>
      <c r="C49" s="27"/>
      <c r="D49" s="28" t="s">
        <v>212</v>
      </c>
      <c r="E49" s="31"/>
      <c r="F49" s="28" t="s">
        <v>259</v>
      </c>
      <c r="G49" s="31"/>
    </row>
    <row r="50" customFormat="false" ht="15" hidden="false" customHeight="false" outlineLevel="0" collapsed="false">
      <c r="A50" s="26" t="n">
        <v>79</v>
      </c>
      <c r="B50" s="27" t="n">
        <v>49</v>
      </c>
      <c r="C50" s="27"/>
      <c r="D50" s="28" t="s">
        <v>212</v>
      </c>
      <c r="E50" s="31"/>
      <c r="F50" s="28" t="s">
        <v>260</v>
      </c>
      <c r="G50" s="31"/>
    </row>
    <row r="51" customFormat="false" ht="15" hidden="false" customHeight="false" outlineLevel="0" collapsed="false">
      <c r="A51" s="26" t="n">
        <v>94</v>
      </c>
      <c r="B51" s="27" t="n">
        <v>50</v>
      </c>
      <c r="C51" s="27"/>
      <c r="D51" s="28" t="s">
        <v>212</v>
      </c>
      <c r="E51" s="31"/>
      <c r="F51" s="28" t="s">
        <v>260</v>
      </c>
      <c r="G51" s="31"/>
    </row>
    <row r="52" customFormat="false" ht="15" hidden="false" customHeight="false" outlineLevel="0" collapsed="false">
      <c r="A52" s="26" t="n">
        <v>77</v>
      </c>
      <c r="B52" s="27" t="n">
        <v>51</v>
      </c>
      <c r="C52" s="27"/>
      <c r="D52" s="28" t="s">
        <v>212</v>
      </c>
      <c r="E52" s="31"/>
      <c r="F52" s="28" t="s">
        <v>261</v>
      </c>
      <c r="G52" s="31"/>
    </row>
    <row r="53" customFormat="false" ht="15" hidden="false" customHeight="false" outlineLevel="0" collapsed="false">
      <c r="A53" s="26" t="n">
        <v>68</v>
      </c>
      <c r="B53" s="27" t="n">
        <v>52</v>
      </c>
      <c r="C53" s="27"/>
      <c r="D53" s="28" t="s">
        <v>212</v>
      </c>
      <c r="E53" s="31"/>
      <c r="F53" s="28" t="s">
        <v>262</v>
      </c>
      <c r="G53" s="31"/>
    </row>
    <row r="54" customFormat="false" ht="15" hidden="false" customHeight="false" outlineLevel="0" collapsed="false">
      <c r="A54" s="26" t="n">
        <v>95</v>
      </c>
      <c r="B54" s="27" t="n">
        <v>53</v>
      </c>
      <c r="C54" s="27"/>
      <c r="D54" s="28" t="s">
        <v>212</v>
      </c>
      <c r="E54" s="31"/>
      <c r="F54" s="28" t="s">
        <v>263</v>
      </c>
      <c r="G54" s="31"/>
    </row>
    <row r="55" customFormat="false" ht="15" hidden="false" customHeight="false" outlineLevel="0" collapsed="false">
      <c r="A55" s="26" t="n">
        <v>32</v>
      </c>
      <c r="B55" s="27" t="n">
        <v>54</v>
      </c>
      <c r="C55" s="27"/>
      <c r="D55" s="28" t="s">
        <v>212</v>
      </c>
      <c r="E55" s="31"/>
      <c r="F55" s="28" t="s">
        <v>264</v>
      </c>
      <c r="G55" s="31"/>
    </row>
    <row r="56" customFormat="false" ht="15" hidden="false" customHeight="false" outlineLevel="0" collapsed="false">
      <c r="A56" s="26" t="n">
        <v>13</v>
      </c>
      <c r="B56" s="27" t="n">
        <v>55</v>
      </c>
      <c r="C56" s="27"/>
      <c r="D56" s="28" t="s">
        <v>212</v>
      </c>
      <c r="E56" s="31"/>
      <c r="F56" s="28" t="s">
        <v>265</v>
      </c>
      <c r="G56" s="31"/>
    </row>
    <row r="57" customFormat="false" ht="15" hidden="false" customHeight="false" outlineLevel="0" collapsed="false">
      <c r="A57" s="26" t="n">
        <v>78</v>
      </c>
      <c r="B57" s="27" t="n">
        <v>56</v>
      </c>
      <c r="C57" s="27"/>
      <c r="D57" s="28" t="s">
        <v>212</v>
      </c>
      <c r="E57" s="31"/>
      <c r="F57" s="28" t="s">
        <v>266</v>
      </c>
      <c r="G57" s="31"/>
    </row>
    <row r="58" customFormat="false" ht="15" hidden="false" customHeight="false" outlineLevel="0" collapsed="false">
      <c r="A58" s="26" t="n">
        <v>10</v>
      </c>
      <c r="B58" s="27" t="n">
        <v>57</v>
      </c>
      <c r="C58" s="27"/>
      <c r="D58" s="28" t="s">
        <v>212</v>
      </c>
      <c r="E58" s="31"/>
      <c r="F58" s="28" t="s">
        <v>267</v>
      </c>
      <c r="G58" s="31"/>
    </row>
    <row r="59" customFormat="false" ht="15" hidden="false" customHeight="false" outlineLevel="0" collapsed="false">
      <c r="A59" s="26" t="n">
        <v>28</v>
      </c>
      <c r="B59" s="27" t="n">
        <v>58</v>
      </c>
      <c r="C59" s="27"/>
      <c r="D59" s="28" t="s">
        <v>212</v>
      </c>
      <c r="E59" s="31"/>
      <c r="F59" s="28" t="s">
        <v>268</v>
      </c>
      <c r="G59" s="31"/>
    </row>
    <row r="60" customFormat="false" ht="15" hidden="false" customHeight="false" outlineLevel="0" collapsed="false">
      <c r="A60" s="26" t="n">
        <v>44</v>
      </c>
      <c r="B60" s="27" t="n">
        <v>59</v>
      </c>
      <c r="C60" s="27"/>
      <c r="D60" s="28" t="s">
        <v>212</v>
      </c>
      <c r="E60" s="31"/>
      <c r="F60" s="28" t="s">
        <v>269</v>
      </c>
      <c r="G60" s="31"/>
    </row>
    <row r="61" customFormat="false" ht="15" hidden="false" customHeight="false" outlineLevel="0" collapsed="false">
      <c r="A61" s="26" t="n">
        <v>93</v>
      </c>
      <c r="B61" s="27" t="n">
        <v>60</v>
      </c>
      <c r="C61" s="27"/>
      <c r="D61" s="28" t="s">
        <v>212</v>
      </c>
      <c r="E61" s="31"/>
      <c r="F61" s="28" t="s">
        <v>270</v>
      </c>
      <c r="G61" s="31"/>
    </row>
    <row r="62" customFormat="false" ht="15" hidden="false" customHeight="false" outlineLevel="0" collapsed="false">
      <c r="A62" s="26" t="n">
        <v>50</v>
      </c>
      <c r="B62" s="27" t="n">
        <v>61</v>
      </c>
      <c r="C62" s="27"/>
      <c r="D62" s="28" t="s">
        <v>212</v>
      </c>
      <c r="E62" s="31"/>
      <c r="F62" s="28" t="s">
        <v>271</v>
      </c>
      <c r="G62" s="31"/>
    </row>
    <row r="63" customFormat="false" ht="15" hidden="false" customHeight="false" outlineLevel="0" collapsed="false">
      <c r="A63" s="26" t="n">
        <v>41</v>
      </c>
      <c r="B63" s="27" t="n">
        <v>62</v>
      </c>
      <c r="C63" s="27"/>
      <c r="D63" s="28" t="s">
        <v>212</v>
      </c>
      <c r="E63" s="31"/>
      <c r="F63" s="28" t="s">
        <v>272</v>
      </c>
      <c r="G63" s="31"/>
    </row>
    <row r="64" customFormat="false" ht="15" hidden="false" customHeight="false" outlineLevel="0" collapsed="false">
      <c r="A64" s="26" t="n">
        <v>8</v>
      </c>
      <c r="B64" s="27" t="n">
        <v>63</v>
      </c>
      <c r="C64" s="27"/>
      <c r="D64" s="28" t="s">
        <v>212</v>
      </c>
      <c r="E64" s="31"/>
      <c r="F64" s="28" t="s">
        <v>273</v>
      </c>
      <c r="G64" s="31"/>
    </row>
    <row r="65" customFormat="false" ht="15" hidden="false" customHeight="false" outlineLevel="0" collapsed="false">
      <c r="A65" s="26" t="n">
        <v>43</v>
      </c>
      <c r="B65" s="27" t="n">
        <v>64</v>
      </c>
      <c r="C65" s="27"/>
      <c r="D65" s="28" t="s">
        <v>212</v>
      </c>
      <c r="E65" s="31"/>
      <c r="F65" s="28" t="s">
        <v>274</v>
      </c>
      <c r="G65" s="31"/>
    </row>
    <row r="66" customFormat="false" ht="15" hidden="false" customHeight="false" outlineLevel="0" collapsed="false">
      <c r="A66" s="26" t="n">
        <v>42</v>
      </c>
      <c r="B66" s="27" t="n">
        <v>65</v>
      </c>
      <c r="C66" s="27"/>
      <c r="D66" s="28" t="s">
        <v>212</v>
      </c>
      <c r="E66" s="31"/>
      <c r="F66" s="28" t="s">
        <v>275</v>
      </c>
      <c r="G66" s="31"/>
    </row>
    <row r="67" customFormat="false" ht="15" hidden="false" customHeight="false" outlineLevel="0" collapsed="false">
      <c r="A67" s="26" t="n">
        <v>6</v>
      </c>
      <c r="B67" s="27" t="n">
        <v>66</v>
      </c>
      <c r="C67" s="27"/>
      <c r="D67" s="28" t="s">
        <v>212</v>
      </c>
      <c r="E67" s="31"/>
      <c r="F67" s="28" t="s">
        <v>276</v>
      </c>
      <c r="G67" s="31"/>
    </row>
    <row r="68" customFormat="false" ht="15" hidden="false" customHeight="false" outlineLevel="0" collapsed="false">
      <c r="A68" s="26" t="n">
        <v>70</v>
      </c>
      <c r="B68" s="27" t="n">
        <v>67</v>
      </c>
      <c r="C68" s="27"/>
      <c r="D68" s="28" t="s">
        <v>212</v>
      </c>
      <c r="E68" s="31"/>
      <c r="F68" s="28" t="s">
        <v>277</v>
      </c>
      <c r="G68" s="31"/>
    </row>
    <row r="69" customFormat="false" ht="15" hidden="false" customHeight="false" outlineLevel="0" collapsed="false">
      <c r="A69" s="26" t="n">
        <v>82</v>
      </c>
      <c r="B69" s="27" t="n">
        <v>68</v>
      </c>
      <c r="C69" s="27"/>
      <c r="D69" s="28" t="s">
        <v>212</v>
      </c>
      <c r="E69" s="31"/>
      <c r="F69" s="28" t="s">
        <v>278</v>
      </c>
      <c r="G69" s="31"/>
    </row>
    <row r="70" customFormat="false" ht="15" hidden="false" customHeight="false" outlineLevel="0" collapsed="false">
      <c r="A70" s="26" t="n">
        <v>38</v>
      </c>
      <c r="B70" s="27" t="n">
        <v>69</v>
      </c>
      <c r="C70" s="27"/>
      <c r="D70" s="28" t="s">
        <v>212</v>
      </c>
      <c r="E70" s="31"/>
      <c r="F70" s="28" t="s">
        <v>279</v>
      </c>
      <c r="G70" s="31"/>
    </row>
    <row r="71" customFormat="false" ht="15" hidden="false" customHeight="false" outlineLevel="0" collapsed="false">
      <c r="A71" s="26" t="n">
        <v>67</v>
      </c>
      <c r="B71" s="27" t="n">
        <v>70</v>
      </c>
      <c r="C71" s="27"/>
      <c r="D71" s="28" t="s">
        <v>212</v>
      </c>
      <c r="E71" s="31"/>
      <c r="F71" s="28" t="s">
        <v>280</v>
      </c>
      <c r="G71" s="31"/>
    </row>
    <row r="72" customFormat="false" ht="15" hidden="false" customHeight="false" outlineLevel="0" collapsed="false">
      <c r="A72" s="26" t="n">
        <v>22</v>
      </c>
      <c r="B72" s="27" t="n">
        <v>71</v>
      </c>
      <c r="C72" s="27"/>
      <c r="D72" s="28" t="s">
        <v>212</v>
      </c>
      <c r="E72" s="31"/>
      <c r="F72" s="28" t="s">
        <v>281</v>
      </c>
      <c r="G72" s="31"/>
    </row>
    <row r="73" customFormat="false" ht="15" hidden="false" customHeight="false" outlineLevel="0" collapsed="false">
      <c r="A73" s="26" t="n">
        <v>71</v>
      </c>
      <c r="B73" s="27" t="n">
        <v>72</v>
      </c>
      <c r="C73" s="27"/>
      <c r="D73" s="28" t="s">
        <v>212</v>
      </c>
      <c r="E73" s="31"/>
      <c r="F73" s="28" t="s">
        <v>282</v>
      </c>
      <c r="G73" s="31"/>
    </row>
    <row r="74" customFormat="false" ht="15" hidden="false" customHeight="false" outlineLevel="0" collapsed="false">
      <c r="A74" s="26" t="n">
        <v>89</v>
      </c>
      <c r="B74" s="27" t="n">
        <v>73</v>
      </c>
      <c r="C74" s="27"/>
      <c r="D74" s="28" t="s">
        <v>212</v>
      </c>
      <c r="E74" s="31"/>
      <c r="F74" s="28" t="s">
        <v>283</v>
      </c>
      <c r="G74" s="31"/>
    </row>
    <row r="75" customFormat="false" ht="15" hidden="false" customHeight="false" outlineLevel="0" collapsed="false">
      <c r="A75" s="26" t="n">
        <v>69</v>
      </c>
      <c r="B75" s="27" t="n">
        <v>74</v>
      </c>
      <c r="C75" s="27"/>
      <c r="D75" s="28" t="s">
        <v>212</v>
      </c>
      <c r="E75" s="31"/>
      <c r="F75" s="28" t="s">
        <v>284</v>
      </c>
      <c r="G75" s="31"/>
    </row>
    <row r="76" customFormat="false" ht="15" hidden="false" customHeight="false" outlineLevel="0" collapsed="false">
      <c r="A76" s="26" t="n">
        <v>86</v>
      </c>
      <c r="B76" s="27" t="n">
        <v>75</v>
      </c>
      <c r="C76" s="27"/>
      <c r="D76" s="28" t="s">
        <v>212</v>
      </c>
      <c r="E76" s="31"/>
      <c r="F76" s="28" t="s">
        <v>285</v>
      </c>
      <c r="G76" s="31"/>
    </row>
    <row r="77" customFormat="false" ht="15" hidden="false" customHeight="false" outlineLevel="0" collapsed="false">
      <c r="A77" s="26" t="n">
        <v>53</v>
      </c>
      <c r="B77" s="27" t="n">
        <v>76</v>
      </c>
      <c r="C77" s="27"/>
      <c r="D77" s="28" t="s">
        <v>212</v>
      </c>
      <c r="E77" s="31"/>
      <c r="F77" s="28" t="s">
        <v>286</v>
      </c>
      <c r="G77" s="31"/>
    </row>
    <row r="78" customFormat="false" ht="15" hidden="false" customHeight="false" outlineLevel="0" collapsed="false">
      <c r="A78" s="26" t="n">
        <v>12</v>
      </c>
      <c r="B78" s="27" t="n">
        <v>77</v>
      </c>
      <c r="C78" s="27"/>
      <c r="D78" s="28" t="s">
        <v>212</v>
      </c>
      <c r="E78" s="31"/>
      <c r="F78" s="28" t="s">
        <v>287</v>
      </c>
      <c r="G78" s="31"/>
    </row>
    <row r="79" customFormat="false" ht="15" hidden="false" customHeight="false" outlineLevel="0" collapsed="false">
      <c r="A79" s="26" t="n">
        <v>35</v>
      </c>
      <c r="B79" s="27" t="n">
        <v>78</v>
      </c>
      <c r="C79" s="27"/>
      <c r="D79" s="28" t="s">
        <v>212</v>
      </c>
      <c r="E79" s="31"/>
      <c r="F79" s="28" t="s">
        <v>288</v>
      </c>
      <c r="G79" s="31"/>
    </row>
    <row r="80" customFormat="false" ht="15" hidden="false" customHeight="false" outlineLevel="0" collapsed="false">
      <c r="A80" s="26" t="n">
        <v>16</v>
      </c>
      <c r="B80" s="27" t="n">
        <v>79</v>
      </c>
      <c r="C80" s="27"/>
      <c r="D80" s="28" t="s">
        <v>212</v>
      </c>
      <c r="E80" s="31"/>
      <c r="F80" s="28" t="s">
        <v>289</v>
      </c>
      <c r="G80" s="31"/>
    </row>
    <row r="1048257" customFormat="false" ht="12.8" hidden="false" customHeight="false" outlineLevel="0" collapsed="false"/>
    <row r="1048258" customFormat="false" ht="12.8" hidden="false" customHeight="false" outlineLevel="0" collapsed="false"/>
    <row r="1048259" customFormat="false" ht="12.8" hidden="false" customHeight="false" outlineLevel="0" collapsed="false"/>
    <row r="1048260" customFormat="false" ht="12.8" hidden="false" customHeight="false" outlineLevel="0" collapsed="false"/>
    <row r="1048261" customFormat="false" ht="12.8" hidden="false" customHeight="false" outlineLevel="0" collapsed="false"/>
    <row r="1048262" customFormat="false" ht="12.8" hidden="false" customHeight="false" outlineLevel="0" collapsed="false"/>
    <row r="1048263" customFormat="false" ht="12.8" hidden="false" customHeight="false" outlineLevel="0" collapsed="false"/>
    <row r="1048264" customFormat="false" ht="12.8" hidden="false" customHeight="false" outlineLevel="0" collapsed="false"/>
    <row r="1048265" customFormat="false" ht="12.8" hidden="false" customHeight="false" outlineLevel="0" collapsed="false"/>
    <row r="1048266" customFormat="false" ht="12.8" hidden="false" customHeight="false" outlineLevel="0" collapsed="false"/>
    <row r="1048267" customFormat="false" ht="12.8" hidden="false" customHeight="false" outlineLevel="0" collapsed="false"/>
    <row r="1048268" customFormat="false" ht="12.8" hidden="false" customHeight="false" outlineLevel="0" collapsed="false"/>
    <row r="1048269" customFormat="false" ht="12.8" hidden="false" customHeight="false" outlineLevel="0" collapsed="false"/>
    <row r="1048270" customFormat="false" ht="12.8" hidden="false" customHeight="false" outlineLevel="0" collapsed="false"/>
    <row r="1048271" customFormat="false" ht="12.8" hidden="false" customHeight="false" outlineLevel="0" collapsed="false"/>
    <row r="1048272" customFormat="false" ht="12.8" hidden="false" customHeight="false" outlineLevel="0" collapsed="false"/>
    <row r="1048273" customFormat="false" ht="12.8" hidden="false" customHeight="false" outlineLevel="0" collapsed="false"/>
    <row r="1048274" customFormat="false" ht="12.8" hidden="false" customHeight="false" outlineLevel="0" collapsed="false"/>
    <row r="1048275" customFormat="false" ht="12.8" hidden="false" customHeight="false" outlineLevel="0" collapsed="false"/>
    <row r="1048276" customFormat="false" ht="12.8" hidden="false" customHeight="false" outlineLevel="0" collapsed="false"/>
    <row r="1048277" customFormat="false" ht="12.8" hidden="false" customHeight="false" outlineLevel="0" collapsed="false"/>
    <row r="1048278" customFormat="false" ht="12.8" hidden="false" customHeight="false" outlineLevel="0" collapsed="false"/>
    <row r="1048279" customFormat="false" ht="12.8" hidden="false" customHeight="false" outlineLevel="0" collapsed="false"/>
    <row r="1048280" customFormat="false" ht="12.8" hidden="false" customHeight="false" outlineLevel="0" collapsed="false"/>
    <row r="1048281" customFormat="false" ht="12.8" hidden="false" customHeight="false" outlineLevel="0" collapsed="false"/>
    <row r="1048282" customFormat="false" ht="12.8" hidden="false" customHeight="false" outlineLevel="0" collapsed="false"/>
    <row r="1048283" customFormat="false" ht="12.8" hidden="false" customHeight="false" outlineLevel="0" collapsed="false"/>
    <row r="1048284" customFormat="false" ht="12.8" hidden="false" customHeight="false" outlineLevel="0" collapsed="false"/>
    <row r="1048285" customFormat="false" ht="12.8" hidden="false" customHeight="false" outlineLevel="0" collapsed="false"/>
    <row r="1048286" customFormat="false" ht="12.8" hidden="false" customHeight="false" outlineLevel="0" collapsed="false"/>
    <row r="1048287" customFormat="false" ht="12.8" hidden="false" customHeight="false" outlineLevel="0" collapsed="false"/>
    <row r="1048288" customFormat="false" ht="12.8" hidden="false" customHeight="false" outlineLevel="0" collapsed="false"/>
    <row r="1048289" customFormat="false" ht="12.8" hidden="false" customHeight="false" outlineLevel="0" collapsed="false"/>
    <row r="1048290" customFormat="false" ht="12.8" hidden="false" customHeight="false" outlineLevel="0" collapsed="false"/>
    <row r="1048291" customFormat="false" ht="12.8" hidden="false" customHeight="false" outlineLevel="0" collapsed="false"/>
    <row r="1048292" customFormat="false" ht="12.8" hidden="false" customHeight="false" outlineLevel="0" collapsed="false"/>
    <row r="1048293" customFormat="false" ht="12.8" hidden="false" customHeight="false" outlineLevel="0" collapsed="false"/>
    <row r="1048294" customFormat="false" ht="12.8" hidden="false" customHeight="false" outlineLevel="0" collapsed="false"/>
    <row r="1048295" customFormat="false" ht="12.8" hidden="false" customHeight="false" outlineLevel="0" collapsed="false"/>
    <row r="1048296" customFormat="false" ht="12.8" hidden="false" customHeight="false" outlineLevel="0" collapsed="false"/>
    <row r="1048297" customFormat="false" ht="12.8" hidden="false" customHeight="false" outlineLevel="0" collapsed="false"/>
    <row r="1048298" customFormat="false" ht="12.8" hidden="false" customHeight="false" outlineLevel="0" collapsed="false"/>
    <row r="1048299" customFormat="false" ht="12.8" hidden="false" customHeight="false" outlineLevel="0" collapsed="false"/>
    <row r="1048300" customFormat="false" ht="12.8" hidden="false" customHeight="false" outlineLevel="0" collapsed="false"/>
    <row r="1048301" customFormat="false" ht="12.8" hidden="false" customHeight="false" outlineLevel="0" collapsed="false"/>
    <row r="1048302" customFormat="false" ht="12.8" hidden="false" customHeight="false" outlineLevel="0" collapsed="false"/>
    <row r="1048303" customFormat="false" ht="12.8" hidden="false" customHeight="false" outlineLevel="0" collapsed="false"/>
    <row r="1048304" customFormat="false" ht="12.8" hidden="false" customHeight="false" outlineLevel="0" collapsed="false"/>
    <row r="1048305" customFormat="false" ht="12.8" hidden="false" customHeight="false" outlineLevel="0" collapsed="false"/>
    <row r="1048306" customFormat="false" ht="12.8" hidden="false" customHeight="false" outlineLevel="0" collapsed="false"/>
    <row r="1048307" customFormat="false" ht="12.8" hidden="false" customHeight="false" outlineLevel="0" collapsed="false"/>
    <row r="1048308" customFormat="false" ht="12.8" hidden="false" customHeight="false" outlineLevel="0" collapsed="false"/>
    <row r="1048309" customFormat="false" ht="12.8" hidden="false" customHeight="false" outlineLevel="0" collapsed="false"/>
    <row r="1048310" customFormat="false" ht="12.8" hidden="false" customHeight="false" outlineLevel="0" collapsed="false"/>
    <row r="1048311" customFormat="false" ht="12.8" hidden="false" customHeight="false" outlineLevel="0" collapsed="false"/>
    <row r="1048312" customFormat="false" ht="12.8" hidden="false" customHeight="false" outlineLevel="0" collapsed="false"/>
    <row r="1048313" customFormat="false" ht="12.8" hidden="false" customHeight="false" outlineLevel="0" collapsed="false"/>
    <row r="1048314" customFormat="false" ht="12.8" hidden="false" customHeight="false" outlineLevel="0" collapsed="false"/>
    <row r="1048315" customFormat="false" ht="12.8" hidden="false" customHeight="false" outlineLevel="0" collapsed="false"/>
    <row r="1048316" customFormat="false" ht="12.8" hidden="false" customHeight="false" outlineLevel="0" collapsed="false"/>
    <row r="1048317" customFormat="false" ht="12.8" hidden="false" customHeight="false" outlineLevel="0" collapsed="false"/>
    <row r="1048318" customFormat="false" ht="12.8" hidden="false" customHeight="false" outlineLevel="0" collapsed="false"/>
    <row r="1048319" customFormat="false" ht="12.8" hidden="false" customHeight="false" outlineLevel="0" collapsed="false"/>
    <row r="1048320" customFormat="false" ht="12.8" hidden="false" customHeight="false" outlineLevel="0" collapsed="false"/>
    <row r="1048321" customFormat="false" ht="12.8" hidden="false" customHeight="false" outlineLevel="0" collapsed="false"/>
    <row r="1048322" customFormat="false" ht="12.8" hidden="false" customHeight="false" outlineLevel="0" collapsed="false"/>
    <row r="1048323" customFormat="false" ht="12.8" hidden="false" customHeight="false" outlineLevel="0" collapsed="false"/>
    <row r="1048324" customFormat="false" ht="12.8" hidden="false" customHeight="false" outlineLevel="0" collapsed="false"/>
    <row r="1048325" customFormat="false" ht="12.8" hidden="false" customHeight="false" outlineLevel="0" collapsed="false"/>
    <row r="1048326" customFormat="false" ht="12.8" hidden="false" customHeight="false" outlineLevel="0" collapsed="false"/>
    <row r="1048327" customFormat="false" ht="12.8" hidden="false" customHeight="false" outlineLevel="0" collapsed="false"/>
    <row r="1048328" customFormat="false" ht="12.8" hidden="false" customHeight="false" outlineLevel="0" collapsed="false"/>
    <row r="1048329" customFormat="false" ht="12.8" hidden="false" customHeight="false" outlineLevel="0" collapsed="false"/>
    <row r="1048330" customFormat="false" ht="12.8" hidden="false" customHeight="false" outlineLevel="0" collapsed="false"/>
    <row r="1048331" customFormat="false" ht="12.8" hidden="false" customHeight="false" outlineLevel="0" collapsed="false"/>
    <row r="1048332" customFormat="false" ht="12.8" hidden="false" customHeight="false" outlineLevel="0" collapsed="false"/>
    <row r="1048333" customFormat="false" ht="12.8" hidden="false" customHeight="false" outlineLevel="0" collapsed="false"/>
    <row r="1048334" customFormat="false" ht="12.8" hidden="false" customHeight="false" outlineLevel="0" collapsed="false"/>
    <row r="1048335" customFormat="false" ht="12.8" hidden="false" customHeight="false" outlineLevel="0" collapsed="false"/>
    <row r="1048336" customFormat="false" ht="12.8" hidden="false" customHeight="false" outlineLevel="0" collapsed="false"/>
    <row r="1048337" customFormat="false" ht="12.8" hidden="false" customHeight="false" outlineLevel="0" collapsed="false"/>
    <row r="1048338" customFormat="false" ht="12.8" hidden="false" customHeight="false" outlineLevel="0" collapsed="false"/>
    <row r="1048339" customFormat="false" ht="12.8" hidden="false" customHeight="false" outlineLevel="0" collapsed="false"/>
    <row r="1048340" customFormat="false" ht="12.8" hidden="false" customHeight="false" outlineLevel="0" collapsed="false"/>
    <row r="1048341" customFormat="false" ht="12.8" hidden="false" customHeight="false" outlineLevel="0" collapsed="false"/>
    <row r="1048342" customFormat="false" ht="12.8" hidden="false" customHeight="false" outlineLevel="0" collapsed="false"/>
    <row r="1048343" customFormat="false" ht="12.8" hidden="false" customHeight="false" outlineLevel="0" collapsed="false"/>
    <row r="1048344" customFormat="false" ht="12.8" hidden="false" customHeight="false" outlineLevel="0" collapsed="false"/>
    <row r="1048345" customFormat="false" ht="12.8" hidden="false" customHeight="false" outlineLevel="0" collapsed="false"/>
    <row r="1048346" customFormat="false" ht="12.8" hidden="false" customHeight="false" outlineLevel="0" collapsed="false"/>
    <row r="1048347" customFormat="false" ht="12.8" hidden="false" customHeight="false" outlineLevel="0" collapsed="false"/>
    <row r="1048348" customFormat="false" ht="12.8" hidden="false" customHeight="false" outlineLevel="0" collapsed="false"/>
    <row r="1048349" customFormat="false" ht="12.8" hidden="false" customHeight="false" outlineLevel="0" collapsed="false"/>
    <row r="1048350" customFormat="false" ht="12.8" hidden="false" customHeight="false" outlineLevel="0" collapsed="false"/>
    <row r="1048351" customFormat="false" ht="12.8" hidden="false" customHeight="false" outlineLevel="0" collapsed="false"/>
    <row r="1048352" customFormat="false" ht="12.8" hidden="false" customHeight="false" outlineLevel="0" collapsed="false"/>
    <row r="1048353" customFormat="false" ht="12.8" hidden="false" customHeight="false" outlineLevel="0" collapsed="false"/>
    <row r="1048354" customFormat="false" ht="12.8" hidden="false" customHeight="false" outlineLevel="0" collapsed="false"/>
    <row r="1048355" customFormat="false" ht="12.8" hidden="false" customHeight="false" outlineLevel="0" collapsed="false"/>
    <row r="1048356" customFormat="false" ht="12.8" hidden="false" customHeight="false" outlineLevel="0" collapsed="false"/>
    <row r="1048357" customFormat="false" ht="12.8" hidden="false" customHeight="false" outlineLevel="0" collapsed="false"/>
    <row r="1048358" customFormat="false" ht="12.8" hidden="false" customHeight="false" outlineLevel="0" collapsed="false"/>
    <row r="1048359" customFormat="false" ht="12.8" hidden="false" customHeight="false" outlineLevel="0" collapsed="false"/>
    <row r="1048360" customFormat="false" ht="12.8" hidden="false" customHeight="false" outlineLevel="0" collapsed="false"/>
    <row r="1048361" customFormat="false" ht="12.8" hidden="false" customHeight="false" outlineLevel="0" collapsed="false"/>
    <row r="1048362" customFormat="false" ht="12.8" hidden="false" customHeight="false" outlineLevel="0" collapsed="false"/>
    <row r="1048363" customFormat="false" ht="12.8" hidden="false" customHeight="false" outlineLevel="0" collapsed="false"/>
    <row r="1048364" customFormat="false" ht="12.8" hidden="false" customHeight="false" outlineLevel="0" collapsed="false"/>
    <row r="1048365" customFormat="false" ht="12.8" hidden="false" customHeight="false" outlineLevel="0" collapsed="false"/>
    <row r="1048366" customFormat="false" ht="12.8" hidden="false" customHeight="false" outlineLevel="0" collapsed="false"/>
    <row r="1048367" customFormat="false" ht="12.8" hidden="false" customHeight="false" outlineLevel="0" collapsed="false"/>
    <row r="1048368" customFormat="false" ht="12.8" hidden="false" customHeight="false" outlineLevel="0" collapsed="false"/>
    <row r="1048369" customFormat="false" ht="12.8" hidden="false" customHeight="false" outlineLevel="0" collapsed="false"/>
    <row r="1048370" customFormat="false" ht="12.8" hidden="false" customHeight="false" outlineLevel="0" collapsed="false"/>
    <row r="1048371" customFormat="false" ht="12.8" hidden="false" customHeight="false" outlineLevel="0" collapsed="false"/>
    <row r="1048372" customFormat="false" ht="12.8" hidden="false" customHeight="false" outlineLevel="0" collapsed="false"/>
    <row r="1048373" customFormat="false" ht="12.8" hidden="false" customHeight="false" outlineLevel="0" collapsed="false"/>
    <row r="1048374" customFormat="false" ht="12.8" hidden="false" customHeight="false" outlineLevel="0" collapsed="false"/>
    <row r="1048375" customFormat="false" ht="12.8" hidden="false" customHeight="false" outlineLevel="0" collapsed="false"/>
    <row r="1048376" customFormat="false" ht="12.8" hidden="false" customHeight="false" outlineLevel="0" collapsed="false"/>
    <row r="1048377" customFormat="false" ht="12.8" hidden="false" customHeight="false" outlineLevel="0" collapsed="false"/>
    <row r="1048378" customFormat="false" ht="12.8" hidden="false" customHeight="false" outlineLevel="0" collapsed="false"/>
    <row r="1048379" customFormat="false" ht="12.8" hidden="false" customHeight="false" outlineLevel="0" collapsed="false"/>
    <row r="1048380" customFormat="false" ht="12.8" hidden="false" customHeight="false" outlineLevel="0" collapsed="false"/>
    <row r="1048381" customFormat="false" ht="12.8" hidden="false" customHeight="false" outlineLevel="0" collapsed="false"/>
    <row r="1048382" customFormat="false" ht="12.8" hidden="false" customHeight="false" outlineLevel="0" collapsed="false"/>
    <row r="1048383" customFormat="false" ht="12.8" hidden="false" customHeight="false" outlineLevel="0" collapsed="false"/>
    <row r="1048384" customFormat="false" ht="12.8" hidden="false" customHeight="false" outlineLevel="0" collapsed="false"/>
    <row r="1048385" customFormat="false" ht="12.8" hidden="false" customHeight="false" outlineLevel="0" collapsed="false"/>
    <row r="1048386" customFormat="false" ht="12.8" hidden="false" customHeight="false" outlineLevel="0" collapsed="false"/>
    <row r="1048387" customFormat="false" ht="12.8" hidden="false" customHeight="false" outlineLevel="0" collapsed="false"/>
    <row r="1048388" customFormat="false" ht="12.8" hidden="false" customHeight="false" outlineLevel="0" collapsed="false"/>
    <row r="1048389" customFormat="false" ht="12.8" hidden="false" customHeight="false" outlineLevel="0" collapsed="false"/>
    <row r="1048390" customFormat="false" ht="12.8" hidden="false" customHeight="false" outlineLevel="0" collapsed="false"/>
    <row r="1048391" customFormat="false" ht="12.8" hidden="false" customHeight="false" outlineLevel="0" collapsed="false"/>
    <row r="1048392" customFormat="false" ht="12.8" hidden="false" customHeight="false" outlineLevel="0" collapsed="false"/>
    <row r="1048393" customFormat="false" ht="12.8" hidden="false" customHeight="false" outlineLevel="0" collapsed="false"/>
    <row r="1048394" customFormat="false" ht="12.8" hidden="false" customHeight="false" outlineLevel="0" collapsed="false"/>
    <row r="1048395" customFormat="false" ht="12.8" hidden="false" customHeight="false" outlineLevel="0" collapsed="false"/>
    <row r="1048396" customFormat="false" ht="12.8" hidden="false" customHeight="false" outlineLevel="0" collapsed="false"/>
    <row r="1048397" customFormat="false" ht="12.8" hidden="false" customHeight="false" outlineLevel="0" collapsed="false"/>
    <row r="1048398" customFormat="false" ht="12.8" hidden="false" customHeight="false" outlineLevel="0" collapsed="false"/>
    <row r="1048399" customFormat="false" ht="12.8" hidden="false" customHeight="false" outlineLevel="0" collapsed="false"/>
    <row r="1048400" customFormat="false" ht="12.8" hidden="false" customHeight="false" outlineLevel="0" collapsed="false"/>
    <row r="1048401" customFormat="false" ht="12.8" hidden="false" customHeight="false" outlineLevel="0" collapsed="false"/>
    <row r="1048402" customFormat="false" ht="12.8" hidden="false" customHeight="false" outlineLevel="0" collapsed="false"/>
    <row r="1048403" customFormat="false" ht="12.8" hidden="false" customHeight="false" outlineLevel="0" collapsed="false"/>
    <row r="1048404" customFormat="false" ht="12.8" hidden="false" customHeight="false" outlineLevel="0" collapsed="false"/>
    <row r="1048405" customFormat="false" ht="12.8" hidden="false" customHeight="false" outlineLevel="0" collapsed="false"/>
    <row r="1048406" customFormat="false" ht="12.8" hidden="false" customHeight="false" outlineLevel="0" collapsed="false"/>
    <row r="1048407" customFormat="false" ht="12.8" hidden="false" customHeight="false" outlineLevel="0" collapsed="false"/>
    <row r="1048408" customFormat="false" ht="12.8" hidden="false" customHeight="false" outlineLevel="0" collapsed="false"/>
    <row r="1048409" customFormat="false" ht="12.8" hidden="false" customHeight="false" outlineLevel="0" collapsed="false"/>
    <row r="1048410" customFormat="false" ht="12.8" hidden="false" customHeight="false" outlineLevel="0" collapsed="false"/>
    <row r="1048411" customFormat="false" ht="12.8" hidden="false" customHeight="false" outlineLevel="0" collapsed="false"/>
    <row r="1048412" customFormat="false" ht="12.8" hidden="false" customHeight="false" outlineLevel="0" collapsed="false"/>
    <row r="1048413" customFormat="false" ht="12.8" hidden="false" customHeight="false" outlineLevel="0" collapsed="false"/>
    <row r="1048414" customFormat="false" ht="12.8" hidden="false" customHeight="false" outlineLevel="0" collapsed="false"/>
    <row r="1048415" customFormat="false" ht="12.8" hidden="false" customHeight="false" outlineLevel="0" collapsed="false"/>
    <row r="1048416" customFormat="false" ht="12.8" hidden="false" customHeight="false" outlineLevel="0" collapsed="false"/>
    <row r="1048417" customFormat="false" ht="12.8" hidden="false" customHeight="false" outlineLevel="0" collapsed="false"/>
    <row r="1048418" customFormat="false" ht="12.8" hidden="false" customHeight="false" outlineLevel="0" collapsed="false"/>
    <row r="1048419" customFormat="false" ht="12.8" hidden="false" customHeight="false" outlineLevel="0" collapsed="false"/>
    <row r="1048420" customFormat="false" ht="12.8" hidden="false" customHeight="false" outlineLevel="0" collapsed="false"/>
    <row r="1048421" customFormat="false" ht="12.8" hidden="false" customHeight="false" outlineLevel="0" collapsed="false"/>
    <row r="1048422" customFormat="false" ht="12.8" hidden="false" customHeight="false" outlineLevel="0" collapsed="false"/>
    <row r="1048423" customFormat="false" ht="12.8" hidden="false" customHeight="false" outlineLevel="0" collapsed="false"/>
    <row r="1048424" customFormat="false" ht="12.8" hidden="false" customHeight="false" outlineLevel="0" collapsed="false"/>
    <row r="1048425" customFormat="false" ht="12.8" hidden="false" customHeight="false" outlineLevel="0" collapsed="false"/>
    <row r="1048426" customFormat="false" ht="12.8" hidden="false" customHeight="false" outlineLevel="0" collapsed="false"/>
    <row r="1048427" customFormat="false" ht="12.8" hidden="false" customHeight="false" outlineLevel="0" collapsed="false"/>
    <row r="1048428" customFormat="false" ht="12.8" hidden="false" customHeight="false" outlineLevel="0" collapsed="false"/>
    <row r="1048429" customFormat="false" ht="12.8" hidden="false" customHeight="false" outlineLevel="0" collapsed="false"/>
    <row r="1048430" customFormat="false" ht="12.8" hidden="false" customHeight="false" outlineLevel="0" collapsed="false"/>
    <row r="1048431" customFormat="false" ht="12.8" hidden="false" customHeight="false" outlineLevel="0" collapsed="false"/>
    <row r="1048432" customFormat="false" ht="12.8" hidden="false" customHeight="false" outlineLevel="0" collapsed="false"/>
    <row r="1048433" customFormat="false" ht="12.8" hidden="false" customHeight="false" outlineLevel="0" collapsed="false"/>
    <row r="1048434" customFormat="false" ht="12.8" hidden="false" customHeight="false" outlineLevel="0" collapsed="false"/>
    <row r="1048435" customFormat="false" ht="12.8" hidden="false" customHeight="false" outlineLevel="0" collapsed="false"/>
    <row r="1048436" customFormat="false" ht="12.8" hidden="false" customHeight="false" outlineLevel="0" collapsed="false"/>
    <row r="1048437" customFormat="false" ht="12.8" hidden="false" customHeight="false" outlineLevel="0" collapsed="false"/>
    <row r="1048438" customFormat="false" ht="12.8" hidden="false" customHeight="false" outlineLevel="0" collapsed="false"/>
    <row r="1048439" customFormat="false" ht="12.8" hidden="false" customHeight="false" outlineLevel="0" collapsed="false"/>
    <row r="1048440" customFormat="false" ht="12.8" hidden="false" customHeight="false" outlineLevel="0" collapsed="false"/>
    <row r="1048441" customFormat="false" ht="12.8" hidden="false" customHeight="false" outlineLevel="0" collapsed="false"/>
    <row r="1048442" customFormat="false" ht="12.8" hidden="false" customHeight="false" outlineLevel="0" collapsed="false"/>
    <row r="1048443" customFormat="false" ht="12.8" hidden="false" customHeight="false" outlineLevel="0" collapsed="false"/>
    <row r="1048444" customFormat="false" ht="12.8" hidden="false" customHeight="false" outlineLevel="0" collapsed="false"/>
    <row r="1048445" customFormat="false" ht="12.8" hidden="false" customHeight="false" outlineLevel="0" collapsed="false"/>
    <row r="1048446" customFormat="false" ht="12.8" hidden="false" customHeight="false" outlineLevel="0" collapsed="false"/>
    <row r="1048447" customFormat="false" ht="12.8" hidden="false" customHeight="false" outlineLevel="0" collapsed="false"/>
    <row r="1048448" customFormat="false" ht="12.8" hidden="false" customHeight="false" outlineLevel="0" collapsed="false"/>
    <row r="1048449" customFormat="false" ht="12.8" hidden="false" customHeight="false" outlineLevel="0" collapsed="false"/>
    <row r="1048450" customFormat="false" ht="12.8" hidden="false" customHeight="false" outlineLevel="0" collapsed="false"/>
    <row r="1048451" customFormat="false" ht="12.8" hidden="false" customHeight="false" outlineLevel="0" collapsed="false"/>
    <row r="1048452" customFormat="false" ht="12.8" hidden="false" customHeight="false" outlineLevel="0" collapsed="false"/>
    <row r="1048453" customFormat="false" ht="12.8" hidden="false" customHeight="false" outlineLevel="0" collapsed="false"/>
    <row r="1048454" customFormat="false" ht="12.8" hidden="false" customHeight="false" outlineLevel="0" collapsed="false"/>
    <row r="1048455" customFormat="false" ht="12.8" hidden="false" customHeight="false" outlineLevel="0" collapsed="false"/>
    <row r="1048456" customFormat="false" ht="12.8" hidden="false" customHeight="false" outlineLevel="0" collapsed="false"/>
    <row r="1048457" customFormat="false" ht="12.8" hidden="false" customHeight="false" outlineLevel="0" collapsed="false"/>
    <row r="1048458" customFormat="false" ht="12.8" hidden="false" customHeight="false" outlineLevel="0" collapsed="false"/>
    <row r="1048459" customFormat="false" ht="12.8" hidden="false" customHeight="false" outlineLevel="0" collapsed="false"/>
    <row r="1048460" customFormat="false" ht="12.8" hidden="false" customHeight="false" outlineLevel="0" collapsed="false"/>
    <row r="1048461" customFormat="false" ht="12.8" hidden="false" customHeight="false" outlineLevel="0" collapsed="false"/>
    <row r="1048462" customFormat="false" ht="12.8" hidden="false" customHeight="false" outlineLevel="0" collapsed="false"/>
    <row r="1048463" customFormat="false" ht="12.8" hidden="false" customHeight="false" outlineLevel="0" collapsed="false"/>
    <row r="1048464" customFormat="false" ht="12.8" hidden="false" customHeight="false" outlineLevel="0" collapsed="false"/>
    <row r="1048465" customFormat="false" ht="12.8" hidden="false" customHeight="false" outlineLevel="0" collapsed="false"/>
    <row r="1048466" customFormat="false" ht="12.8" hidden="false" customHeight="false" outlineLevel="0" collapsed="false"/>
    <row r="1048467" customFormat="false" ht="12.8" hidden="false" customHeight="false" outlineLevel="0" collapsed="false"/>
    <row r="1048468" customFormat="false" ht="12.8" hidden="false" customHeight="false" outlineLevel="0" collapsed="false"/>
    <row r="1048469" customFormat="false" ht="12.8" hidden="false" customHeight="false" outlineLevel="0" collapsed="false"/>
    <row r="1048470" customFormat="false" ht="12.8" hidden="false" customHeight="false" outlineLevel="0" collapsed="false"/>
    <row r="1048471" customFormat="false" ht="12.8" hidden="false" customHeight="false" outlineLevel="0" collapsed="false"/>
    <row r="1048472" customFormat="false" ht="12.8" hidden="false" customHeight="false" outlineLevel="0" collapsed="false"/>
    <row r="1048473" customFormat="false" ht="12.8" hidden="false" customHeight="false" outlineLevel="0" collapsed="false"/>
    <row r="1048474" customFormat="false" ht="12.8" hidden="false" customHeight="false" outlineLevel="0" collapsed="false"/>
    <row r="1048475" customFormat="false" ht="12.8" hidden="false" customHeight="false" outlineLevel="0" collapsed="false"/>
    <row r="1048476" customFormat="false" ht="12.8" hidden="false" customHeight="false" outlineLevel="0" collapsed="false"/>
    <row r="1048477" customFormat="false" ht="12.8" hidden="false" customHeight="false" outlineLevel="0" collapsed="false"/>
    <row r="1048478" customFormat="false" ht="12.8" hidden="false" customHeight="false" outlineLevel="0" collapsed="false"/>
    <row r="1048479" customFormat="false" ht="12.8" hidden="false" customHeight="false" outlineLevel="0" collapsed="false"/>
    <row r="1048480" customFormat="false" ht="12.8" hidden="false" customHeight="false" outlineLevel="0" collapsed="false"/>
    <row r="1048481" customFormat="false" ht="12.8" hidden="false" customHeight="false" outlineLevel="0" collapsed="false"/>
    <row r="1048482" customFormat="false" ht="12.8" hidden="false" customHeight="false" outlineLevel="0" collapsed="false"/>
    <row r="1048483" customFormat="false" ht="12.8" hidden="false" customHeight="false" outlineLevel="0" collapsed="false"/>
    <row r="1048484" customFormat="false" ht="12.8" hidden="false" customHeight="false" outlineLevel="0" collapsed="false"/>
    <row r="1048485" customFormat="false" ht="12.8" hidden="false" customHeight="false" outlineLevel="0" collapsed="false"/>
    <row r="1048486" customFormat="false" ht="12.8" hidden="false" customHeight="false" outlineLevel="0" collapsed="false"/>
    <row r="1048487" customFormat="false" ht="12.8" hidden="false" customHeight="false" outlineLevel="0" collapsed="false"/>
    <row r="1048488" customFormat="false" ht="12.8" hidden="false" customHeight="false" outlineLevel="0" collapsed="false"/>
    <row r="1048489" customFormat="false" ht="12.8" hidden="false" customHeight="false" outlineLevel="0" collapsed="false"/>
    <row r="1048490" customFormat="false" ht="12.8" hidden="false" customHeight="false" outlineLevel="0" collapsed="false"/>
    <row r="1048491" customFormat="false" ht="12.8" hidden="false" customHeight="false" outlineLevel="0" collapsed="false"/>
    <row r="1048492" customFormat="false" ht="12.8" hidden="false" customHeight="false" outlineLevel="0" collapsed="false"/>
    <row r="1048493" customFormat="false" ht="12.8" hidden="false" customHeight="false" outlineLevel="0" collapsed="false"/>
    <row r="1048494" customFormat="false" ht="12.8" hidden="false" customHeight="false" outlineLevel="0" collapsed="false"/>
    <row r="1048495" customFormat="false" ht="12.8" hidden="false" customHeight="false" outlineLevel="0" collapsed="false"/>
    <row r="1048496" customFormat="false" ht="12.8" hidden="false" customHeight="false" outlineLevel="0" collapsed="false"/>
    <row r="1048497" customFormat="false" ht="12.8" hidden="false" customHeight="false" outlineLevel="0" collapsed="false"/>
    <row r="1048498" customFormat="false" ht="12.8" hidden="false" customHeight="false" outlineLevel="0" collapsed="false"/>
    <row r="1048499" customFormat="false" ht="12.8" hidden="false" customHeight="false" outlineLevel="0" collapsed="false"/>
    <row r="1048500" customFormat="false" ht="12.8" hidden="false" customHeight="false" outlineLevel="0" collapsed="false"/>
    <row r="1048501" customFormat="false" ht="12.8" hidden="false" customHeight="false" outlineLevel="0" collapsed="false"/>
    <row r="1048502" customFormat="false" ht="12.8" hidden="false" customHeight="false" outlineLevel="0" collapsed="false"/>
    <row r="1048503" customFormat="false" ht="12.8" hidden="false" customHeight="false" outlineLevel="0" collapsed="false"/>
    <row r="1048504" customFormat="false" ht="12.8" hidden="false" customHeight="false" outlineLevel="0" collapsed="false"/>
    <row r="1048505" customFormat="false" ht="12.8" hidden="false" customHeight="false" outlineLevel="0" collapsed="false"/>
    <row r="1048506" customFormat="false" ht="12.8" hidden="false" customHeight="false" outlineLevel="0" collapsed="false"/>
    <row r="1048507" customFormat="false" ht="12.8" hidden="false" customHeight="false" outlineLevel="0" collapsed="false"/>
    <row r="1048508" customFormat="false" ht="12.8" hidden="false" customHeight="false" outlineLevel="0" collapsed="false"/>
    <row r="1048509" customFormat="false" ht="12.8" hidden="false" customHeight="false" outlineLevel="0" collapsed="false"/>
    <row r="1048510" customFormat="false" ht="12.8" hidden="false" customHeight="false" outlineLevel="0" collapsed="false"/>
    <row r="1048511" customFormat="false" ht="12.8" hidden="false" customHeight="false" outlineLevel="0" collapsed="false"/>
    <row r="1048512" customFormat="false" ht="12.8" hidden="false" customHeight="false" outlineLevel="0" collapsed="false"/>
    <row r="1048513" customFormat="false" ht="12.8" hidden="false" customHeight="false" outlineLevel="0" collapsed="false"/>
    <row r="1048514" customFormat="false" ht="12.8" hidden="false" customHeight="false" outlineLevel="0" collapsed="false"/>
    <row r="1048515" customFormat="false" ht="12.8" hidden="false" customHeight="false" outlineLevel="0" collapsed="false"/>
    <row r="1048516" customFormat="false" ht="12.8" hidden="false" customHeight="false" outlineLevel="0" collapsed="false"/>
    <row r="1048517" customFormat="false" ht="12.8" hidden="false" customHeight="false" outlineLevel="0" collapsed="false"/>
    <row r="1048518" customFormat="false" ht="12.8" hidden="false" customHeight="false" outlineLevel="0" collapsed="false"/>
    <row r="1048519" customFormat="false" ht="12.8" hidden="false" customHeight="false" outlineLevel="0" collapsed="false"/>
    <row r="1048520" customFormat="false" ht="12.8" hidden="false" customHeight="false" outlineLevel="0" collapsed="false"/>
    <row r="1048521" customFormat="false" ht="12.8" hidden="false" customHeight="false" outlineLevel="0" collapsed="false"/>
    <row r="1048522" customFormat="false" ht="12.8" hidden="false" customHeight="false" outlineLevel="0" collapsed="false"/>
    <row r="1048523" customFormat="false" ht="12.8" hidden="false" customHeight="false" outlineLevel="0" collapsed="false"/>
    <row r="1048524" customFormat="false" ht="12.8" hidden="false" customHeight="false" outlineLevel="0" collapsed="false"/>
    <row r="1048525" customFormat="false" ht="12.8" hidden="false" customHeight="false" outlineLevel="0" collapsed="false"/>
    <row r="1048526" customFormat="false" ht="12.8" hidden="false" customHeight="false" outlineLevel="0" collapsed="false"/>
    <row r="1048527" customFormat="false" ht="12.8" hidden="false" customHeight="false" outlineLevel="0" collapsed="false"/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autoFilter ref="A1:G80"/>
  <mergeCells count="1">
    <mergeCell ref="E1:G1"/>
  </mergeCells>
  <printOptions headings="false" gridLines="false" gridLinesSet="true" horizontalCentered="false" verticalCentered="false"/>
  <pageMargins left="0.7" right="0.7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L1048576"/>
  <sheetViews>
    <sheetView showFormulas="false" showGridLines="true" showRowColHeaders="true" showZeros="true" rightToLeft="false" tabSelected="true" showOutlineSymbols="true" defaultGridColor="true" view="normal" topLeftCell="A37" colorId="64" zoomScale="100" zoomScaleNormal="100" zoomScalePageLayoutView="100" workbookViewId="0">
      <selection pane="topLeft" activeCell="A85" activeCellId="0" sqref="A85"/>
    </sheetView>
  </sheetViews>
  <sheetFormatPr defaultRowHeight="13.8" zeroHeight="false" outlineLevelRow="0" outlineLevelCol="0"/>
  <cols>
    <col collapsed="false" customWidth="true" hidden="false" outlineLevel="0" max="1" min="1" style="0" width="5.57"/>
    <col collapsed="false" customWidth="true" hidden="false" outlineLevel="0" max="2" min="2" style="0" width="13.43"/>
    <col collapsed="false" customWidth="true" hidden="false" outlineLevel="0" max="3" min="3" style="0" width="11.86"/>
    <col collapsed="false" customWidth="true" hidden="false" outlineLevel="0" max="4" min="4" style="32" width="7.29"/>
    <col collapsed="false" customWidth="true" hidden="false" outlineLevel="0" max="5" min="5" style="33" width="21.57"/>
    <col collapsed="false" customWidth="true" hidden="false" outlineLevel="0" max="6" min="6" style="0" width="5.96"/>
    <col collapsed="false" customWidth="true" hidden="false" outlineLevel="0" max="7" min="7" style="0" width="5.14"/>
    <col collapsed="false" customWidth="true" hidden="false" outlineLevel="0" max="8" min="8" style="0" width="2.57"/>
    <col collapsed="false" customWidth="true" hidden="false" outlineLevel="0" max="9" min="9" style="0" width="5.42"/>
    <col collapsed="false" customWidth="true" hidden="false" outlineLevel="0" max="10" min="10" style="0" width="3.71"/>
    <col collapsed="false" customWidth="true" hidden="false" outlineLevel="0" max="11" min="11" style="0" width="9.86"/>
    <col collapsed="false" customWidth="true" hidden="false" outlineLevel="0" max="12" min="12" style="0" width="3.71"/>
    <col collapsed="false" customWidth="true" hidden="false" outlineLevel="0" max="1025" min="13" style="0" width="8.67"/>
  </cols>
  <sheetData>
    <row r="1" customFormat="false" ht="13.8" hidden="false" customHeight="false" outlineLevel="0" collapsed="false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customFormat="false" ht="13.8" hidden="false" customHeight="false" outlineLevel="0" collapsed="false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customFormat="false" ht="17.35" hidden="false" customHeight="false" outlineLevel="0" collapsed="false">
      <c r="A3" s="4" t="s">
        <v>290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5" customFormat="false" ht="13.8" hidden="false" customHeight="false" outlineLevel="0" collapsed="false">
      <c r="A5" s="34" t="s">
        <v>210</v>
      </c>
      <c r="B5" s="35" t="s">
        <v>3</v>
      </c>
      <c r="C5" s="35" t="s">
        <v>4</v>
      </c>
      <c r="D5" s="34" t="s">
        <v>6</v>
      </c>
      <c r="E5" s="36" t="s">
        <v>5</v>
      </c>
      <c r="F5" s="34" t="s">
        <v>291</v>
      </c>
      <c r="G5" s="34" t="s">
        <v>7</v>
      </c>
      <c r="H5" s="37" t="s">
        <v>211</v>
      </c>
      <c r="I5" s="37"/>
      <c r="J5" s="37"/>
      <c r="K5" s="37"/>
      <c r="L5" s="37"/>
    </row>
    <row r="6" customFormat="false" ht="13.8" hidden="false" customHeight="false" outlineLevel="0" collapsed="false">
      <c r="A6" s="38" t="n">
        <f aca="false">VLOOKUP('pořadí-čas'!$A2,'pořadí-čas'!$A:$I,2,0)</f>
        <v>1</v>
      </c>
      <c r="B6" s="39" t="str">
        <f aca="false">VLOOKUP('pořadí-čas'!$A2,'Startovní listina'!$A$7:$F$313,2,0)</f>
        <v>Pazdera</v>
      </c>
      <c r="C6" s="39" t="s">
        <v>81</v>
      </c>
      <c r="D6" s="40" t="n">
        <f aca="false">VLOOKUP('pořadí-čas'!$A2,'Startovní listina'!$A$7:$F$313,5,0)</f>
        <v>2001</v>
      </c>
      <c r="E6" s="41" t="str">
        <f aca="false">VLOOKUP('pořadí-čas'!$A2,'Startovní listina'!$A$7:$F$313,4,0)</f>
        <v>Tj Sokol Kolín-atletika</v>
      </c>
      <c r="F6" s="38" t="n">
        <f aca="false">VLOOKUP('pořadí-čas'!$A2,'Startovní listina'!$A$7:$F$313,1,0)</f>
        <v>31</v>
      </c>
      <c r="G6" s="38" t="str">
        <f aca="false">VLOOKUP('pořadí-čas'!$A2,'Startovní listina'!$A$7:$F$313,6,0)</f>
        <v>A</v>
      </c>
      <c r="H6" s="42" t="n">
        <f aca="false">VLOOKUP('pořadí-čas'!$A2,'pořadí-čas'!$A:$I,3,0)</f>
        <v>0</v>
      </c>
      <c r="I6" s="40" t="str">
        <f aca="false">VLOOKUP('pořadí-čas'!$A2,'pořadí-čas'!$A:$I,4,0)</f>
        <v>:</v>
      </c>
      <c r="J6" s="40" t="n">
        <f aca="false">VLOOKUP('pořadí-čas'!$A2,'pořadí-čas'!$A:$I,5,0)</f>
        <v>0</v>
      </c>
      <c r="K6" s="40" t="str">
        <f aca="false">VLOOKUP('pořadí-čas'!$A2,'pořadí-čas'!$A:$I,6,0)</f>
        <v>33:31</v>
      </c>
      <c r="L6" s="40" t="n">
        <f aca="false">VLOOKUP('pořadí-čas'!$A2,'pořadí-čas'!$A:$I,7,0)</f>
        <v>0</v>
      </c>
    </row>
    <row r="7" customFormat="false" ht="13.8" hidden="false" customHeight="false" outlineLevel="0" collapsed="false">
      <c r="A7" s="38" t="n">
        <f aca="false">VLOOKUP('pořadí-čas'!$A3,'pořadí-čas'!$A:$I,2,0)</f>
        <v>2</v>
      </c>
      <c r="B7" s="39" t="str">
        <f aca="false">VLOOKUP('pořadí-čas'!$A3,'Startovní listina'!$A$7:$F$313,2,0)</f>
        <v>Halberštát</v>
      </c>
      <c r="C7" s="39" t="str">
        <f aca="false">VLOOKUP('pořadí-čas'!$A3,'Startovní listina'!$A$7:$F$313,3,0)</f>
        <v>Jan</v>
      </c>
      <c r="D7" s="40" t="str">
        <f aca="false">VLOOKUP('pořadí-čas'!$A3,'Startovní listina'!$A$7:$F$313,5,0)</f>
        <v>1998</v>
      </c>
      <c r="E7" s="41" t="str">
        <f aca="false">VLOOKUP('pořadí-čas'!$A3,'Startovní listina'!$A$7:$F$313,4,0)</f>
        <v>Kerteam</v>
      </c>
      <c r="F7" s="38" t="n">
        <f aca="false">VLOOKUP('pořadí-čas'!$A3,'Startovní listina'!$A$7:$F$313,1,0)</f>
        <v>97</v>
      </c>
      <c r="G7" s="38" t="str">
        <f aca="false">VLOOKUP('pořadí-čas'!$A3,'Startovní listina'!$A$7:$F$313,6,0)</f>
        <v>A</v>
      </c>
      <c r="H7" s="42" t="n">
        <f aca="false">VLOOKUP('pořadí-čas'!$A3,'pořadí-čas'!$A:$I,3,0)</f>
        <v>0</v>
      </c>
      <c r="I7" s="40" t="str">
        <f aca="false">VLOOKUP('pořadí-čas'!$A3,'pořadí-čas'!$A:$I,4,0)</f>
        <v>:</v>
      </c>
      <c r="J7" s="40" t="n">
        <f aca="false">VLOOKUP('pořadí-čas'!$A3,'pořadí-čas'!$A:$I,5,0)</f>
        <v>0</v>
      </c>
      <c r="K7" s="40" t="str">
        <f aca="false">VLOOKUP('pořadí-čas'!$A3,'pořadí-čas'!$A:$I,6,0)</f>
        <v>34:42</v>
      </c>
      <c r="L7" s="40" t="n">
        <f aca="false">VLOOKUP('pořadí-čas'!$A3,'pořadí-čas'!$A:$I,7,0)</f>
        <v>0</v>
      </c>
    </row>
    <row r="8" customFormat="false" ht="13.8" hidden="false" customHeight="false" outlineLevel="0" collapsed="false">
      <c r="A8" s="38" t="n">
        <f aca="false">VLOOKUP('pořadí-čas'!$A4,'pořadí-čas'!$A:$I,2,0)</f>
        <v>3</v>
      </c>
      <c r="B8" s="39" t="str">
        <f aca="false">VLOOKUP('pořadí-čas'!$A4,'Startovní listina'!$A$7:$F$313,2,0)</f>
        <v>Major</v>
      </c>
      <c r="C8" s="39" t="str">
        <f aca="false">VLOOKUP('pořadí-čas'!$A4,'Startovní listina'!$A$7:$F$313,3,0)</f>
        <v>Jiří</v>
      </c>
      <c r="D8" s="40" t="str">
        <f aca="false">VLOOKUP('pořadí-čas'!$A4,'Startovní listina'!$A$7:$F$313,5,0)</f>
        <v>1983</v>
      </c>
      <c r="E8" s="41" t="str">
        <f aca="false">VLOOKUP('pořadí-čas'!$A4,'Startovní listina'!$A$7:$F$313,4,0)</f>
        <v>Harachov</v>
      </c>
      <c r="F8" s="38" t="n">
        <f aca="false">VLOOKUP('pořadí-čas'!$A4,'Startovní listina'!$A$7:$F$313,1,0)</f>
        <v>87</v>
      </c>
      <c r="G8" s="38" t="str">
        <f aca="false">VLOOKUP('pořadí-čas'!$A4,'Startovní listina'!$A$7:$F$313,6,0)</f>
        <v>A</v>
      </c>
      <c r="H8" s="42" t="n">
        <f aca="false">VLOOKUP('pořadí-čas'!$A4,'pořadí-čas'!$A:$I,3,0)</f>
        <v>0</v>
      </c>
      <c r="I8" s="40" t="str">
        <f aca="false">VLOOKUP('pořadí-čas'!$A4,'pořadí-čas'!$A:$I,4,0)</f>
        <v>:</v>
      </c>
      <c r="J8" s="40" t="n">
        <f aca="false">VLOOKUP('pořadí-čas'!$A4,'pořadí-čas'!$A:$I,5,0)</f>
        <v>0</v>
      </c>
      <c r="K8" s="40" t="str">
        <f aca="false">VLOOKUP('pořadí-čas'!$A4,'pořadí-čas'!$A:$I,6,0)</f>
        <v>35:47</v>
      </c>
      <c r="L8" s="40" t="n">
        <f aca="false">VLOOKUP('pořadí-čas'!$A4,'pořadí-čas'!$A:$I,7,0)</f>
        <v>0</v>
      </c>
    </row>
    <row r="9" customFormat="false" ht="13.8" hidden="false" customHeight="false" outlineLevel="0" collapsed="false">
      <c r="A9" s="38" t="n">
        <f aca="false">VLOOKUP('pořadí-čas'!$A5,'pořadí-čas'!$A:$I,2,0)</f>
        <v>4</v>
      </c>
      <c r="B9" s="39" t="str">
        <f aca="false">VLOOKUP('pořadí-čas'!$A5,'Startovní listina'!$A$7:$F$313,2,0)</f>
        <v>Harnoš</v>
      </c>
      <c r="C9" s="39" t="str">
        <f aca="false">VLOOKUP('pořadí-čas'!$A5,'Startovní listina'!$A$7:$F$313,3,0)</f>
        <v>Petr</v>
      </c>
      <c r="D9" s="40" t="n">
        <f aca="false">VLOOKUP('pořadí-čas'!$A5,'Startovní listina'!$A$7:$F$313,5,0)</f>
        <v>1986</v>
      </c>
      <c r="E9" s="41" t="str">
        <f aca="false">VLOOKUP('pořadí-čas'!$A5,'Startovní listina'!$A$7:$F$313,4,0)</f>
        <v>GP Kolín</v>
      </c>
      <c r="F9" s="38" t="n">
        <f aca="false">VLOOKUP('pořadí-čas'!$A5,'Startovní listina'!$A$7:$F$313,1,0)</f>
        <v>9</v>
      </c>
      <c r="G9" s="38" t="str">
        <f aca="false">VLOOKUP('pořadí-čas'!$A5,'Startovní listina'!$A$7:$F$313,6,0)</f>
        <v>A</v>
      </c>
      <c r="H9" s="42" t="n">
        <f aca="false">VLOOKUP('pořadí-čas'!$A5,'pořadí-čas'!$A:$I,3,0)</f>
        <v>0</v>
      </c>
      <c r="I9" s="40" t="str">
        <f aca="false">VLOOKUP('pořadí-čas'!$A5,'pořadí-čas'!$A:$I,4,0)</f>
        <v>:</v>
      </c>
      <c r="J9" s="40" t="n">
        <f aca="false">VLOOKUP('pořadí-čas'!$A5,'pořadí-čas'!$A:$I,5,0)</f>
        <v>0</v>
      </c>
      <c r="K9" s="40" t="str">
        <f aca="false">VLOOKUP('pořadí-čas'!$A5,'pořadí-čas'!$A:$I,6,0)</f>
        <v>35:49</v>
      </c>
      <c r="L9" s="40" t="n">
        <f aca="false">VLOOKUP('pořadí-čas'!$A5,'pořadí-čas'!$A:$I,7,0)</f>
        <v>0</v>
      </c>
    </row>
    <row r="10" customFormat="false" ht="13.8" hidden="false" customHeight="false" outlineLevel="0" collapsed="false">
      <c r="A10" s="38" t="n">
        <f aca="false">VLOOKUP('pořadí-čas'!$A6,'pořadí-čas'!$A:$I,2,0)</f>
        <v>5</v>
      </c>
      <c r="B10" s="39" t="str">
        <f aca="false">VLOOKUP('pořadí-čas'!$A6,'Startovní listina'!$A$7:$F$313,2,0)</f>
        <v>Burian</v>
      </c>
      <c r="C10" s="39" t="str">
        <f aca="false">VLOOKUP('pořadí-čas'!$A6,'Startovní listina'!$A$7:$F$313,3,0)</f>
        <v>Michal</v>
      </c>
      <c r="D10" s="40" t="n">
        <f aca="false">VLOOKUP('pořadí-čas'!$A6,'Startovní listina'!$A$7:$F$313,5,0)</f>
        <v>1994</v>
      </c>
      <c r="E10" s="41" t="str">
        <f aca="false">VLOOKUP('pořadí-čas'!$A6,'Startovní listina'!$A$7:$F$313,4,0)</f>
        <v>Salming Running</v>
      </c>
      <c r="F10" s="38" t="n">
        <f aca="false">VLOOKUP('pořadí-čas'!$A6,'Startovní listina'!$A$7:$F$313,1,0)</f>
        <v>3</v>
      </c>
      <c r="G10" s="38" t="str">
        <f aca="false">VLOOKUP('pořadí-čas'!$A6,'Startovní listina'!$A$7:$F$313,6,0)</f>
        <v>A</v>
      </c>
      <c r="H10" s="42" t="n">
        <f aca="false">VLOOKUP('pořadí-čas'!$A6,'pořadí-čas'!$A:$I,3,0)</f>
        <v>0</v>
      </c>
      <c r="I10" s="40" t="str">
        <f aca="false">VLOOKUP('pořadí-čas'!$A6,'pořadí-čas'!$A:$I,4,0)</f>
        <v>:</v>
      </c>
      <c r="J10" s="40" t="n">
        <f aca="false">VLOOKUP('pořadí-čas'!$A6,'pořadí-čas'!$A:$I,5,0)</f>
        <v>0</v>
      </c>
      <c r="K10" s="40" t="str">
        <f aca="false">VLOOKUP('pořadí-čas'!$A6,'pořadí-čas'!$A:$I,6,0)</f>
        <v>35:58</v>
      </c>
      <c r="L10" s="40" t="n">
        <f aca="false">VLOOKUP('pořadí-čas'!$A6,'pořadí-čas'!$A:$I,7,0)</f>
        <v>0</v>
      </c>
    </row>
    <row r="11" customFormat="false" ht="13.8" hidden="false" customHeight="false" outlineLevel="0" collapsed="false">
      <c r="A11" s="38" t="n">
        <f aca="false">VLOOKUP('pořadí-čas'!$A7,'pořadí-čas'!$A:$I,2,0)</f>
        <v>6</v>
      </c>
      <c r="B11" s="39" t="str">
        <f aca="false">VLOOKUP('pořadí-čas'!$A7,'Startovní listina'!$A$7:$F$313,2,0)</f>
        <v>Mocek</v>
      </c>
      <c r="C11" s="39" t="str">
        <f aca="false">VLOOKUP('pořadí-čas'!$A7,'Startovní listina'!$A$7:$F$313,3,0)</f>
        <v>Tomáš</v>
      </c>
      <c r="D11" s="40" t="str">
        <f aca="false">VLOOKUP('pořadí-čas'!$A7,'Startovní listina'!$A$7:$F$313,5,0)</f>
        <v>1979</v>
      </c>
      <c r="E11" s="41" t="n">
        <f aca="false">VLOOKUP('pořadí-čas'!$A7,'Startovní listina'!$A$7:$F$313,4,0)</f>
        <v>0</v>
      </c>
      <c r="F11" s="38" t="n">
        <f aca="false">VLOOKUP('pořadí-čas'!$A7,'Startovní listina'!$A$7:$F$313,1,0)</f>
        <v>76</v>
      </c>
      <c r="G11" s="38" t="str">
        <f aca="false">VLOOKUP('pořadí-čas'!$A7,'Startovní listina'!$A$7:$F$313,6,0)</f>
        <v>B</v>
      </c>
      <c r="H11" s="42" t="n">
        <f aca="false">VLOOKUP('pořadí-čas'!$A7,'pořadí-čas'!$A:$I,3,0)</f>
        <v>0</v>
      </c>
      <c r="I11" s="40" t="str">
        <f aca="false">VLOOKUP('pořadí-čas'!$A7,'pořadí-čas'!$A:$I,4,0)</f>
        <v>:</v>
      </c>
      <c r="J11" s="40" t="n">
        <f aca="false">VLOOKUP('pořadí-čas'!$A7,'pořadí-čas'!$A:$I,5,0)</f>
        <v>0</v>
      </c>
      <c r="K11" s="40" t="str">
        <f aca="false">VLOOKUP('pořadí-čas'!$A7,'pořadí-čas'!$A:$I,6,0)</f>
        <v>36:03</v>
      </c>
      <c r="L11" s="40" t="n">
        <f aca="false">VLOOKUP('pořadí-čas'!$A7,'pořadí-čas'!$A:$I,7,0)</f>
        <v>0</v>
      </c>
    </row>
    <row r="12" customFormat="false" ht="13.8" hidden="false" customHeight="false" outlineLevel="0" collapsed="false">
      <c r="A12" s="38" t="n">
        <f aca="false">VLOOKUP('pořadí-čas'!$A8,'pořadí-čas'!$A:$I,2,0)</f>
        <v>7</v>
      </c>
      <c r="B12" s="39" t="str">
        <f aca="false">VLOOKUP('pořadí-čas'!$A8,'Startovní listina'!$A$7:$F$313,2,0)</f>
        <v>Kupidlovský</v>
      </c>
      <c r="C12" s="39" t="str">
        <f aca="false">VLOOKUP('pořadí-čas'!$A8,'Startovní listina'!$A$7:$F$313,3,0)</f>
        <v>Daniel</v>
      </c>
      <c r="D12" s="40" t="n">
        <f aca="false">VLOOKUP('pořadí-čas'!$A8,'Startovní listina'!$A$7:$F$313,5,0)</f>
        <v>1976</v>
      </c>
      <c r="E12" s="41" t="str">
        <f aca="false">VLOOKUP('pořadí-čas'!$A8,'Startovní listina'!$A$7:$F$313,4,0)</f>
        <v>Stodůlky</v>
      </c>
      <c r="F12" s="38" t="n">
        <f aca="false">VLOOKUP('pořadí-čas'!$A8,'Startovní listina'!$A$7:$F$313,1,0)</f>
        <v>25</v>
      </c>
      <c r="G12" s="38" t="str">
        <f aca="false">VLOOKUP('pořadí-čas'!$A8,'Startovní listina'!$A$7:$F$313,6,0)</f>
        <v>B</v>
      </c>
      <c r="H12" s="42" t="n">
        <f aca="false">VLOOKUP('pořadí-čas'!$A8,'pořadí-čas'!$A:$I,3,0)</f>
        <v>0</v>
      </c>
      <c r="I12" s="40" t="str">
        <f aca="false">VLOOKUP('pořadí-čas'!$A8,'pořadí-čas'!$A:$I,4,0)</f>
        <v>:</v>
      </c>
      <c r="J12" s="40" t="n">
        <f aca="false">VLOOKUP('pořadí-čas'!$A8,'pořadí-čas'!$A:$I,5,0)</f>
        <v>0</v>
      </c>
      <c r="K12" s="40" t="str">
        <f aca="false">VLOOKUP('pořadí-čas'!$A8,'pořadí-čas'!$A:$I,6,0)</f>
        <v>36:25</v>
      </c>
      <c r="L12" s="40" t="n">
        <f aca="false">VLOOKUP('pořadí-čas'!$A8,'pořadí-čas'!$A:$I,7,0)</f>
        <v>0</v>
      </c>
    </row>
    <row r="13" customFormat="false" ht="13.8" hidden="false" customHeight="false" outlineLevel="0" collapsed="false">
      <c r="A13" s="38" t="n">
        <f aca="false">VLOOKUP('pořadí-čas'!$A9,'pořadí-čas'!$A:$I,2,0)</f>
        <v>8</v>
      </c>
      <c r="B13" s="39" t="str">
        <f aca="false">VLOOKUP('pořadí-čas'!$A9,'Startovní listina'!$A$7:$F$313,2,0)</f>
        <v>Herel</v>
      </c>
      <c r="C13" s="39" t="str">
        <f aca="false">VLOOKUP('pořadí-čas'!$A9,'Startovní listina'!$A$7:$F$313,3,0)</f>
        <v>Luboš</v>
      </c>
      <c r="D13" s="40" t="n">
        <f aca="false">VLOOKUP('pořadí-čas'!$A9,'Startovní listina'!$A$7:$F$313,5,0)</f>
        <v>1971</v>
      </c>
      <c r="E13" s="41" t="str">
        <f aca="false">VLOOKUP('pořadí-čas'!$A9,'Startovní listina'!$A$7:$F$313,4,0)</f>
        <v>Sokol Kolín - atletika</v>
      </c>
      <c r="F13" s="38" t="n">
        <f aca="false">VLOOKUP('pořadí-čas'!$A9,'Startovní listina'!$A$7:$F$313,1,0)</f>
        <v>11</v>
      </c>
      <c r="G13" s="38" t="str">
        <f aca="false">VLOOKUP('pořadí-čas'!$A9,'Startovní listina'!$A$7:$F$313,6,0)</f>
        <v>B</v>
      </c>
      <c r="H13" s="42" t="n">
        <f aca="false">VLOOKUP('pořadí-čas'!$A9,'pořadí-čas'!$A:$I,3,0)</f>
        <v>0</v>
      </c>
      <c r="I13" s="40" t="str">
        <f aca="false">VLOOKUP('pořadí-čas'!$A9,'pořadí-čas'!$A:$I,4,0)</f>
        <v>:</v>
      </c>
      <c r="J13" s="40" t="n">
        <f aca="false">VLOOKUP('pořadí-čas'!$A9,'pořadí-čas'!$A:$I,5,0)</f>
        <v>0</v>
      </c>
      <c r="K13" s="40" t="str">
        <f aca="false">VLOOKUP('pořadí-čas'!$A9,'pořadí-čas'!$A:$I,6,0)</f>
        <v>36:41</v>
      </c>
      <c r="L13" s="40" t="n">
        <f aca="false">VLOOKUP('pořadí-čas'!$A9,'pořadí-čas'!$A:$I,7,0)</f>
        <v>0</v>
      </c>
    </row>
    <row r="14" customFormat="false" ht="21" hidden="false" customHeight="false" outlineLevel="0" collapsed="false">
      <c r="A14" s="38" t="n">
        <f aca="false">VLOOKUP('pořadí-čas'!$A10,'pořadí-čas'!$A:$I,2,0)</f>
        <v>9</v>
      </c>
      <c r="B14" s="39" t="str">
        <f aca="false">VLOOKUP('pořadí-čas'!$A10,'Startovní listina'!$A$7:$F$313,2,0)</f>
        <v>Kabelka</v>
      </c>
      <c r="C14" s="39" t="str">
        <f aca="false">VLOOKUP('pořadí-čas'!$A10,'Startovní listina'!$A$7:$F$313,3,0)</f>
        <v>Jiří</v>
      </c>
      <c r="D14" s="40" t="n">
        <f aca="false">VLOOKUP('pořadí-čas'!$A10,'Startovní listina'!$A$7:$F$313,5,0)</f>
        <v>1977</v>
      </c>
      <c r="E14" s="41" t="str">
        <f aca="false">VLOOKUP('pořadí-čas'!$A10,'Startovní listina'!$A$7:$F$313,4,0)</f>
        <v>T.J. Sokol Praha Královské Vinohrady</v>
      </c>
      <c r="F14" s="38" t="n">
        <f aca="false">VLOOKUP('pořadí-čas'!$A10,'Startovní listina'!$A$7:$F$313,1,0)</f>
        <v>18</v>
      </c>
      <c r="G14" s="38" t="str">
        <f aca="false">VLOOKUP('pořadí-čas'!$A10,'Startovní listina'!$A$7:$F$313,6,0)</f>
        <v>B</v>
      </c>
      <c r="H14" s="42" t="n">
        <f aca="false">VLOOKUP('pořadí-čas'!$A10,'pořadí-čas'!$A:$I,3,0)</f>
        <v>0</v>
      </c>
      <c r="I14" s="40" t="str">
        <f aca="false">VLOOKUP('pořadí-čas'!$A10,'pořadí-čas'!$A:$I,4,0)</f>
        <v>:</v>
      </c>
      <c r="J14" s="40" t="n">
        <f aca="false">VLOOKUP('pořadí-čas'!$A10,'pořadí-čas'!$A:$I,5,0)</f>
        <v>0</v>
      </c>
      <c r="K14" s="40" t="str">
        <f aca="false">VLOOKUP('pořadí-čas'!$A10,'pořadí-čas'!$A:$I,6,0)</f>
        <v>36:52</v>
      </c>
      <c r="L14" s="40" t="n">
        <f aca="false">VLOOKUP('pořadí-čas'!$A10,'pořadí-čas'!$A:$I,7,0)</f>
        <v>0</v>
      </c>
    </row>
    <row r="15" customFormat="false" ht="13.8" hidden="false" customHeight="false" outlineLevel="0" collapsed="false">
      <c r="A15" s="38" t="n">
        <f aca="false">VLOOKUP('pořadí-čas'!$A11,'pořadí-čas'!$A:$I,2,0)</f>
        <v>10</v>
      </c>
      <c r="B15" s="39" t="str">
        <f aca="false">VLOOKUP('pořadí-čas'!$A11,'Startovní listina'!$A$7:$F$313,2,0)</f>
        <v>Herda </v>
      </c>
      <c r="C15" s="39" t="str">
        <f aca="false">VLOOKUP('pořadí-čas'!$A11,'Startovní listina'!$A$7:$F$313,3,0)</f>
        <v>Jan</v>
      </c>
      <c r="D15" s="40" t="str">
        <f aca="false">VLOOKUP('pořadí-čas'!$A11,'Startovní listina'!$A$7:$F$313,5,0)</f>
        <v>1983</v>
      </c>
      <c r="E15" s="41" t="str">
        <f aca="false">VLOOKUP('pořadí-čas'!$A11,'Startovní listina'!$A$7:$F$313,4,0)</f>
        <v>SKP Nymburk</v>
      </c>
      <c r="F15" s="38" t="n">
        <f aca="false">VLOOKUP('pořadí-čas'!$A11,'Startovní listina'!$A$7:$F$313,1,0)</f>
        <v>72</v>
      </c>
      <c r="G15" s="38" t="str">
        <f aca="false">VLOOKUP('pořadí-čas'!$A11,'Startovní listina'!$A$7:$F$313,6,0)</f>
        <v>A</v>
      </c>
      <c r="H15" s="42" t="n">
        <f aca="false">VLOOKUP('pořadí-čas'!$A11,'pořadí-čas'!$A:$I,3,0)</f>
        <v>0</v>
      </c>
      <c r="I15" s="40" t="str">
        <f aca="false">VLOOKUP('pořadí-čas'!$A11,'pořadí-čas'!$A:$I,4,0)</f>
        <v>:</v>
      </c>
      <c r="J15" s="40" t="n">
        <f aca="false">VLOOKUP('pořadí-čas'!$A11,'pořadí-čas'!$A:$I,5,0)</f>
        <v>0</v>
      </c>
      <c r="K15" s="40" t="str">
        <f aca="false">VLOOKUP('pořadí-čas'!$A11,'pořadí-čas'!$A:$I,6,0)</f>
        <v>37:38</v>
      </c>
      <c r="L15" s="40" t="n">
        <f aca="false">VLOOKUP('pořadí-čas'!$A11,'pořadí-čas'!$A:$I,7,0)</f>
        <v>0</v>
      </c>
    </row>
    <row r="16" customFormat="false" ht="13.8" hidden="false" customHeight="false" outlineLevel="0" collapsed="false">
      <c r="A16" s="38" t="n">
        <f aca="false">VLOOKUP('pořadí-čas'!$A12,'pořadí-čas'!$A:$I,2,0)</f>
        <v>11</v>
      </c>
      <c r="B16" s="39" t="str">
        <f aca="false">VLOOKUP('pořadí-čas'!$A12,'Startovní listina'!$A$7:$F$313,2,0)</f>
        <v>Klíma </v>
      </c>
      <c r="C16" s="39" t="str">
        <f aca="false">VLOOKUP('pořadí-čas'!$A12,'Startovní listina'!$A$7:$F$313,3,0)</f>
        <v>Martin</v>
      </c>
      <c r="D16" s="40" t="str">
        <f aca="false">VLOOKUP('pořadí-čas'!$A12,'Startovní listina'!$A$7:$F$313,5,0)</f>
        <v>1982</v>
      </c>
      <c r="E16" s="41" t="str">
        <f aca="false">VLOOKUP('pořadí-čas'!$A12,'Startovní listina'!$A$7:$F$313,4,0)</f>
        <v>Elmtrade racing team KO</v>
      </c>
      <c r="F16" s="38" t="n">
        <f aca="false">VLOOKUP('pořadí-čas'!$A12,'Startovní listina'!$A$7:$F$313,1,0)</f>
        <v>91</v>
      </c>
      <c r="G16" s="38" t="str">
        <f aca="false">VLOOKUP('pořadí-čas'!$A12,'Startovní listina'!$A$7:$F$313,6,0)</f>
        <v>A</v>
      </c>
      <c r="H16" s="42" t="n">
        <f aca="false">VLOOKUP('pořadí-čas'!$A12,'pořadí-čas'!$A:$I,3,0)</f>
        <v>0</v>
      </c>
      <c r="I16" s="40" t="str">
        <f aca="false">VLOOKUP('pořadí-čas'!$A12,'pořadí-čas'!$A:$I,4,0)</f>
        <v>:</v>
      </c>
      <c r="J16" s="40" t="n">
        <f aca="false">VLOOKUP('pořadí-čas'!$A12,'pořadí-čas'!$A:$I,5,0)</f>
        <v>0</v>
      </c>
      <c r="K16" s="40" t="str">
        <f aca="false">VLOOKUP('pořadí-čas'!$A12,'pořadí-čas'!$A:$I,6,0)</f>
        <v>38:17</v>
      </c>
      <c r="L16" s="40" t="n">
        <f aca="false">VLOOKUP('pořadí-čas'!$A12,'pořadí-čas'!$A:$I,7,0)</f>
        <v>0</v>
      </c>
    </row>
    <row r="17" customFormat="false" ht="13.8" hidden="false" customHeight="false" outlineLevel="0" collapsed="false">
      <c r="A17" s="38" t="n">
        <f aca="false">VLOOKUP('pořadí-čas'!$A13,'pořadí-čas'!$A:$I,2,0)</f>
        <v>12</v>
      </c>
      <c r="B17" s="39" t="str">
        <f aca="false">VLOOKUP('pořadí-čas'!$A13,'Startovní listina'!$A$7:$F$313,2,0)</f>
        <v>Semrád </v>
      </c>
      <c r="C17" s="39" t="str">
        <f aca="false">VLOOKUP('pořadí-čas'!$A13,'Startovní listina'!$A$7:$F$313,3,0)</f>
        <v>Ladislav</v>
      </c>
      <c r="D17" s="40" t="str">
        <f aca="false">VLOOKUP('pořadí-čas'!$A13,'Startovní listina'!$A$7:$F$313,5,0)</f>
        <v>1967</v>
      </c>
      <c r="E17" s="41" t="str">
        <f aca="false">VLOOKUP('pořadí-čas'!$A13,'Startovní listina'!$A$7:$F$313,4,0)</f>
        <v>Čáslav</v>
      </c>
      <c r="F17" s="38" t="n">
        <f aca="false">VLOOKUP('pořadí-čas'!$A13,'Startovní listina'!$A$7:$F$313,1,0)</f>
        <v>73</v>
      </c>
      <c r="G17" s="38" t="str">
        <f aca="false">VLOOKUP('pořadí-čas'!$A13,'Startovní listina'!$A$7:$F$313,6,0)</f>
        <v>C</v>
      </c>
      <c r="H17" s="42" t="n">
        <f aca="false">VLOOKUP('pořadí-čas'!$A13,'pořadí-čas'!$A:$I,3,0)</f>
        <v>0</v>
      </c>
      <c r="I17" s="40" t="str">
        <f aca="false">VLOOKUP('pořadí-čas'!$A13,'pořadí-čas'!$A:$I,4,0)</f>
        <v>:</v>
      </c>
      <c r="J17" s="40" t="n">
        <f aca="false">VLOOKUP('pořadí-čas'!$A13,'pořadí-čas'!$A:$I,5,0)</f>
        <v>0</v>
      </c>
      <c r="K17" s="40" t="str">
        <f aca="false">VLOOKUP('pořadí-čas'!$A13,'pořadí-čas'!$A:$I,6,0)</f>
        <v>38:32</v>
      </c>
      <c r="L17" s="40" t="n">
        <f aca="false">VLOOKUP('pořadí-čas'!$A13,'pořadí-čas'!$A:$I,7,0)</f>
        <v>0</v>
      </c>
    </row>
    <row r="18" customFormat="false" ht="13.8" hidden="false" customHeight="false" outlineLevel="0" collapsed="false">
      <c r="A18" s="38" t="n">
        <f aca="false">VLOOKUP('pořadí-čas'!$A14,'pořadí-čas'!$A:$I,2,0)</f>
        <v>13</v>
      </c>
      <c r="B18" s="39" t="str">
        <f aca="false">VLOOKUP('pořadí-čas'!$A14,'Startovní listina'!$A$7:$F$313,2,0)</f>
        <v>Veigertová</v>
      </c>
      <c r="C18" s="39" t="str">
        <f aca="false">VLOOKUP('pořadí-čas'!$A14,'Startovní listina'!$A$7:$F$313,3,0)</f>
        <v>Gabriela</v>
      </c>
      <c r="D18" s="40" t="n">
        <f aca="false">VLOOKUP('pořadí-čas'!$A14,'Startovní listina'!$A$7:$F$313,5,0)</f>
        <v>2000</v>
      </c>
      <c r="E18" s="41" t="str">
        <f aca="false">VLOOKUP('pořadí-čas'!$A14,'Startovní listina'!$A$7:$F$313,4,0)</f>
        <v>SK Slavia Jičín</v>
      </c>
      <c r="F18" s="38" t="n">
        <f aca="false">VLOOKUP('pořadí-čas'!$A14,'Startovní listina'!$A$7:$F$313,1,0)</f>
        <v>51</v>
      </c>
      <c r="G18" s="38" t="str">
        <f aca="false">VLOOKUP('pořadí-čas'!$A14,'Startovní listina'!$A$7:$F$313,6,0)</f>
        <v>F</v>
      </c>
      <c r="H18" s="42" t="n">
        <f aca="false">VLOOKUP('pořadí-čas'!$A14,'pořadí-čas'!$A:$I,3,0)</f>
        <v>0</v>
      </c>
      <c r="I18" s="40" t="str">
        <f aca="false">VLOOKUP('pořadí-čas'!$A14,'pořadí-čas'!$A:$I,4,0)</f>
        <v>:</v>
      </c>
      <c r="J18" s="40" t="n">
        <f aca="false">VLOOKUP('pořadí-čas'!$A14,'pořadí-čas'!$A:$I,5,0)</f>
        <v>0</v>
      </c>
      <c r="K18" s="40" t="str">
        <f aca="false">VLOOKUP('pořadí-čas'!$A14,'pořadí-čas'!$A:$I,6,0)</f>
        <v>38:40</v>
      </c>
      <c r="L18" s="40" t="n">
        <f aca="false">VLOOKUP('pořadí-čas'!$A14,'pořadí-čas'!$A:$I,7,0)</f>
        <v>0</v>
      </c>
    </row>
    <row r="19" customFormat="false" ht="13.8" hidden="false" customHeight="false" outlineLevel="0" collapsed="false">
      <c r="A19" s="38" t="n">
        <f aca="false">VLOOKUP('pořadí-čas'!$A15,'pořadí-čas'!$A:$I,2,0)</f>
        <v>14</v>
      </c>
      <c r="B19" s="39" t="str">
        <f aca="false">VLOOKUP('pořadí-čas'!$A15,'Startovní listina'!$A$7:$F$313,2,0)</f>
        <v>Kahánek</v>
      </c>
      <c r="C19" s="39" t="str">
        <f aca="false">VLOOKUP('pořadí-čas'!$A15,'Startovní listina'!$A$7:$F$313,3,0)</f>
        <v>Radek</v>
      </c>
      <c r="D19" s="40" t="n">
        <f aca="false">VLOOKUP('pořadí-čas'!$A15,'Startovní listina'!$A$7:$F$313,5,0)</f>
        <v>1990</v>
      </c>
      <c r="E19" s="41" t="str">
        <f aca="false">VLOOKUP('pořadí-čas'!$A15,'Startovní listina'!$A$7:$F$313,4,0)</f>
        <v>AK Bažantnice Bělohrad</v>
      </c>
      <c r="F19" s="38" t="n">
        <f aca="false">VLOOKUP('pořadí-čas'!$A15,'Startovní listina'!$A$7:$F$313,1,0)</f>
        <v>19</v>
      </c>
      <c r="G19" s="38" t="str">
        <f aca="false">VLOOKUP('pořadí-čas'!$A15,'Startovní listina'!$A$7:$F$313,6,0)</f>
        <v>A</v>
      </c>
      <c r="H19" s="42" t="n">
        <f aca="false">VLOOKUP('pořadí-čas'!$A15,'pořadí-čas'!$A:$I,3,0)</f>
        <v>0</v>
      </c>
      <c r="I19" s="40" t="str">
        <f aca="false">VLOOKUP('pořadí-čas'!$A15,'pořadí-čas'!$A:$I,4,0)</f>
        <v>:</v>
      </c>
      <c r="J19" s="40" t="n">
        <f aca="false">VLOOKUP('pořadí-čas'!$A15,'pořadí-čas'!$A:$I,5,0)</f>
        <v>0</v>
      </c>
      <c r="K19" s="40" t="str">
        <f aca="false">VLOOKUP('pořadí-čas'!$A15,'pořadí-čas'!$A:$I,6,0)</f>
        <v>39:02</v>
      </c>
      <c r="L19" s="40" t="n">
        <f aca="false">VLOOKUP('pořadí-čas'!$A15,'pořadí-čas'!$A:$I,7,0)</f>
        <v>0</v>
      </c>
    </row>
    <row r="20" customFormat="false" ht="13.8" hidden="false" customHeight="false" outlineLevel="0" collapsed="false">
      <c r="A20" s="38" t="n">
        <f aca="false">VLOOKUP('pořadí-čas'!$A16,'pořadí-čas'!$A:$I,2,0)</f>
        <v>15</v>
      </c>
      <c r="B20" s="39" t="str">
        <f aca="false">VLOOKUP('pořadí-čas'!$A16,'Startovní listina'!$A$7:$F$313,2,0)</f>
        <v>Till</v>
      </c>
      <c r="C20" s="39" t="str">
        <f aca="false">VLOOKUP('pořadí-čas'!$A16,'Startovní listina'!$A$7:$F$313,3,0)</f>
        <v>Pavel</v>
      </c>
      <c r="D20" s="40" t="str">
        <f aca="false">VLOOKUP('pořadí-čas'!$A16,'Startovní listina'!$A$7:$F$313,5,0)</f>
        <v>1965</v>
      </c>
      <c r="E20" s="41" t="str">
        <f aca="false">VLOOKUP('pořadí-čas'!$A16,'Startovní listina'!$A$7:$F$313,4,0)</f>
        <v>Sokol Kolín atletika</v>
      </c>
      <c r="F20" s="38" t="n">
        <f aca="false">VLOOKUP('pořadí-čas'!$A16,'Startovní listina'!$A$7:$F$313,1,0)</f>
        <v>85</v>
      </c>
      <c r="G20" s="38" t="str">
        <f aca="false">VLOOKUP('pořadí-čas'!$A16,'Startovní listina'!$A$7:$F$313,6,0)</f>
        <v>C</v>
      </c>
      <c r="H20" s="42" t="n">
        <f aca="false">VLOOKUP('pořadí-čas'!$A16,'pořadí-čas'!$A:$I,3,0)</f>
        <v>0</v>
      </c>
      <c r="I20" s="40" t="str">
        <f aca="false">VLOOKUP('pořadí-čas'!$A16,'pořadí-čas'!$A:$I,4,0)</f>
        <v>:</v>
      </c>
      <c r="J20" s="40" t="n">
        <f aca="false">VLOOKUP('pořadí-čas'!$A16,'pořadí-čas'!$A:$I,5,0)</f>
        <v>0</v>
      </c>
      <c r="K20" s="40" t="str">
        <f aca="false">VLOOKUP('pořadí-čas'!$A16,'pořadí-čas'!$A:$I,6,0)</f>
        <v>39:37</v>
      </c>
      <c r="L20" s="40" t="n">
        <f aca="false">VLOOKUP('pořadí-čas'!$A16,'pořadí-čas'!$A:$I,7,0)</f>
        <v>0</v>
      </c>
    </row>
    <row r="21" customFormat="false" ht="13.8" hidden="false" customHeight="false" outlineLevel="0" collapsed="false">
      <c r="A21" s="38" t="n">
        <f aca="false">VLOOKUP('pořadí-čas'!$A17,'pořadí-čas'!$A:$I,2,0)</f>
        <v>16</v>
      </c>
      <c r="B21" s="39" t="str">
        <f aca="false">VLOOKUP('pořadí-čas'!$A17,'Startovní listina'!$A$7:$F$313,2,0)</f>
        <v>Letko</v>
      </c>
      <c r="C21" s="39" t="str">
        <f aca="false">VLOOKUP('pořadí-čas'!$A17,'Startovní listina'!$A$7:$F$313,3,0)</f>
        <v>Zbyněk</v>
      </c>
      <c r="D21" s="40" t="n">
        <f aca="false">VLOOKUP('pořadí-čas'!$A17,'Startovní listina'!$A$7:$F$313,5,0)</f>
        <v>1988</v>
      </c>
      <c r="E21" s="41" t="str">
        <f aca="false">VLOOKUP('pořadí-čas'!$A17,'Startovní listina'!$A$7:$F$313,4,0)</f>
        <v>SK hasiči Jičín</v>
      </c>
      <c r="F21" s="38" t="n">
        <f aca="false">VLOOKUP('pořadí-čas'!$A17,'Startovní listina'!$A$7:$F$313,1,0)</f>
        <v>27</v>
      </c>
      <c r="G21" s="38" t="str">
        <f aca="false">VLOOKUP('pořadí-čas'!$A17,'Startovní listina'!$A$7:$F$313,6,0)</f>
        <v>A</v>
      </c>
      <c r="H21" s="42" t="n">
        <f aca="false">VLOOKUP('pořadí-čas'!$A17,'pořadí-čas'!$A:$I,3,0)</f>
        <v>0</v>
      </c>
      <c r="I21" s="40" t="str">
        <f aca="false">VLOOKUP('pořadí-čas'!$A17,'pořadí-čas'!$A:$I,4,0)</f>
        <v>:</v>
      </c>
      <c r="J21" s="40" t="n">
        <f aca="false">VLOOKUP('pořadí-čas'!$A17,'pořadí-čas'!$A:$I,5,0)</f>
        <v>0</v>
      </c>
      <c r="K21" s="40" t="str">
        <f aca="false">VLOOKUP('pořadí-čas'!$A17,'pořadí-čas'!$A:$I,6,0)</f>
        <v>40:38</v>
      </c>
      <c r="L21" s="40" t="n">
        <f aca="false">VLOOKUP('pořadí-čas'!$A17,'pořadí-čas'!$A:$I,7,0)</f>
        <v>0</v>
      </c>
    </row>
    <row r="22" customFormat="false" ht="13.8" hidden="false" customHeight="false" outlineLevel="0" collapsed="false">
      <c r="A22" s="38" t="n">
        <f aca="false">VLOOKUP('pořadí-čas'!$A18,'pořadí-čas'!$A:$I,2,0)</f>
        <v>17</v>
      </c>
      <c r="B22" s="39" t="str">
        <f aca="false">VLOOKUP('pořadí-čas'!$A18,'Startovní listina'!$A$7:$F$313,2,0)</f>
        <v>Novák</v>
      </c>
      <c r="C22" s="39" t="str">
        <f aca="false">VLOOKUP('pořadí-čas'!$A18,'Startovní listina'!$A$7:$F$313,3,0)</f>
        <v>Roman</v>
      </c>
      <c r="D22" s="40" t="str">
        <f aca="false">VLOOKUP('pořadí-čas'!$A18,'Startovní listina'!$A$7:$F$313,5,0)</f>
        <v>1974</v>
      </c>
      <c r="E22" s="41" t="str">
        <f aca="false">VLOOKUP('pořadí-čas'!$A18,'Startovní listina'!$A$7:$F$313,4,0)</f>
        <v>TJ Lokomotiva Nymburk</v>
      </c>
      <c r="F22" s="38" t="n">
        <f aca="false">VLOOKUP('pořadí-čas'!$A18,'Startovní listina'!$A$7:$F$313,1,0)</f>
        <v>75</v>
      </c>
      <c r="G22" s="38" t="str">
        <f aca="false">VLOOKUP('pořadí-čas'!$A18,'Startovní listina'!$A$7:$F$313,6,0)</f>
        <v>B</v>
      </c>
      <c r="H22" s="42" t="n">
        <f aca="false">VLOOKUP('pořadí-čas'!$A18,'pořadí-čas'!$A:$I,3,0)</f>
        <v>0</v>
      </c>
      <c r="I22" s="40" t="str">
        <f aca="false">VLOOKUP('pořadí-čas'!$A18,'pořadí-čas'!$A:$I,4,0)</f>
        <v>:</v>
      </c>
      <c r="J22" s="40" t="n">
        <f aca="false">VLOOKUP('pořadí-čas'!$A18,'pořadí-čas'!$A:$I,5,0)</f>
        <v>0</v>
      </c>
      <c r="K22" s="40" t="str">
        <f aca="false">VLOOKUP('pořadí-čas'!$A18,'pořadí-čas'!$A:$I,6,0)</f>
        <v>40:57</v>
      </c>
      <c r="L22" s="40" t="n">
        <f aca="false">VLOOKUP('pořadí-čas'!$A18,'pořadí-čas'!$A:$I,7,0)</f>
        <v>0</v>
      </c>
    </row>
    <row r="23" customFormat="false" ht="13.8" hidden="false" customHeight="false" outlineLevel="0" collapsed="false">
      <c r="A23" s="38" t="n">
        <f aca="false">VLOOKUP('pořadí-čas'!$A19,'pořadí-čas'!$A:$I,2,0)</f>
        <v>18</v>
      </c>
      <c r="B23" s="39" t="str">
        <f aca="false">VLOOKUP('pořadí-čas'!$A19,'Startovní listina'!$A$7:$F$313,2,0)</f>
        <v>Černovský</v>
      </c>
      <c r="C23" s="39" t="str">
        <f aca="false">VLOOKUP('pořadí-čas'!$A19,'Startovní listina'!$A$7:$F$313,3,0)</f>
        <v>Jiří</v>
      </c>
      <c r="D23" s="40" t="n">
        <f aca="false">VLOOKUP('pořadí-čas'!$A19,'Startovní listina'!$A$7:$F$313,5,0)</f>
        <v>1974</v>
      </c>
      <c r="E23" s="41" t="n">
        <f aca="false">VLOOKUP('pořadí-čas'!$A19,'Startovní listina'!$A$7:$F$313,4,0)</f>
        <v>0</v>
      </c>
      <c r="F23" s="38" t="n">
        <f aca="false">VLOOKUP('pořadí-čas'!$A19,'Startovní listina'!$A$7:$F$313,1,0)</f>
        <v>4</v>
      </c>
      <c r="G23" s="38" t="str">
        <f aca="false">VLOOKUP('pořadí-čas'!$A19,'Startovní listina'!$A$7:$F$313,6,0)</f>
        <v>B</v>
      </c>
      <c r="H23" s="42" t="n">
        <f aca="false">VLOOKUP('pořadí-čas'!$A19,'pořadí-čas'!$A:$I,3,0)</f>
        <v>0</v>
      </c>
      <c r="I23" s="40" t="str">
        <f aca="false">VLOOKUP('pořadí-čas'!$A19,'pořadí-čas'!$A:$I,4,0)</f>
        <v>:</v>
      </c>
      <c r="J23" s="40" t="n">
        <f aca="false">VLOOKUP('pořadí-čas'!$A19,'pořadí-čas'!$A:$I,5,0)</f>
        <v>0</v>
      </c>
      <c r="K23" s="40" t="str">
        <f aca="false">VLOOKUP('pořadí-čas'!$A19,'pořadí-čas'!$A:$I,6,0)</f>
        <v>41:10</v>
      </c>
      <c r="L23" s="40" t="n">
        <f aca="false">VLOOKUP('pořadí-čas'!$A19,'pořadí-čas'!$A:$I,7,0)</f>
        <v>0</v>
      </c>
    </row>
    <row r="24" customFormat="false" ht="13.8" hidden="false" customHeight="false" outlineLevel="0" collapsed="false">
      <c r="A24" s="38" t="n">
        <f aca="false">VLOOKUP('pořadí-čas'!$A20,'pořadí-čas'!$A:$I,2,0)</f>
        <v>19</v>
      </c>
      <c r="B24" s="39" t="str">
        <f aca="false">VLOOKUP('pořadí-čas'!$A20,'Startovní listina'!$A$7:$F$313,2,0)</f>
        <v>Dvořáková </v>
      </c>
      <c r="C24" s="39" t="str">
        <f aca="false">VLOOKUP('pořadí-čas'!$A20,'Startovní listina'!$A$7:$F$313,3,0)</f>
        <v>Petra</v>
      </c>
      <c r="D24" s="40" t="str">
        <f aca="false">VLOOKUP('pořadí-čas'!$A20,'Startovní listina'!$A$7:$F$313,5,0)</f>
        <v>1981</v>
      </c>
      <c r="E24" s="41" t="str">
        <f aca="false">VLOOKUP('pořadí-čas'!$A20,'Startovní listina'!$A$7:$F$313,4,0)</f>
        <v>AC Čáslav, z.s.</v>
      </c>
      <c r="F24" s="38" t="n">
        <f aca="false">VLOOKUP('pořadí-čas'!$A20,'Startovní listina'!$A$7:$F$313,1,0)</f>
        <v>84</v>
      </c>
      <c r="G24" s="38" t="str">
        <f aca="false">VLOOKUP('pořadí-čas'!$A20,'Startovní listina'!$A$7:$F$313,6,0)</f>
        <v>G</v>
      </c>
      <c r="H24" s="42" t="n">
        <f aca="false">VLOOKUP('pořadí-čas'!$A20,'pořadí-čas'!$A:$I,3,0)</f>
        <v>0</v>
      </c>
      <c r="I24" s="40" t="str">
        <f aca="false">VLOOKUP('pořadí-čas'!$A20,'pořadí-čas'!$A:$I,4,0)</f>
        <v>:</v>
      </c>
      <c r="J24" s="40" t="n">
        <f aca="false">VLOOKUP('pořadí-čas'!$A20,'pořadí-čas'!$A:$I,5,0)</f>
        <v>0</v>
      </c>
      <c r="K24" s="40" t="str">
        <f aca="false">VLOOKUP('pořadí-čas'!$A20,'pořadí-čas'!$A:$I,6,0)</f>
        <v>41:14</v>
      </c>
      <c r="L24" s="40" t="n">
        <f aca="false">VLOOKUP('pořadí-čas'!$A20,'pořadí-čas'!$A:$I,7,0)</f>
        <v>0</v>
      </c>
    </row>
    <row r="25" customFormat="false" ht="13.8" hidden="false" customHeight="false" outlineLevel="0" collapsed="false">
      <c r="A25" s="38" t="n">
        <f aca="false">VLOOKUP('pořadí-čas'!$A21,'pořadí-čas'!$A:$I,2,0)</f>
        <v>20</v>
      </c>
      <c r="B25" s="39" t="str">
        <f aca="false">VLOOKUP('pořadí-čas'!$A21,'Startovní listina'!$A$7:$F$313,2,0)</f>
        <v>Adamec</v>
      </c>
      <c r="C25" s="39" t="str">
        <f aca="false">VLOOKUP('pořadí-čas'!$A21,'Startovní listina'!$A$7:$F$313,3,0)</f>
        <v>Tomáš</v>
      </c>
      <c r="D25" s="40" t="n">
        <f aca="false">VLOOKUP('pořadí-čas'!$A21,'Startovní listina'!$A$7:$F$313,5,0)</f>
        <v>1989</v>
      </c>
      <c r="E25" s="41" t="n">
        <f aca="false">VLOOKUP('pořadí-čas'!$A21,'Startovní listina'!$A$7:$F$313,4,0)</f>
        <v>0</v>
      </c>
      <c r="F25" s="38" t="n">
        <f aca="false">VLOOKUP('pořadí-čas'!$A21,'Startovní listina'!$A$7:$F$313,1,0)</f>
        <v>1</v>
      </c>
      <c r="G25" s="38" t="str">
        <f aca="false">VLOOKUP('pořadí-čas'!$A21,'Startovní listina'!$A$7:$F$313,6,0)</f>
        <v>A</v>
      </c>
      <c r="H25" s="42" t="n">
        <f aca="false">VLOOKUP('pořadí-čas'!$A21,'pořadí-čas'!$A:$I,3,0)</f>
        <v>0</v>
      </c>
      <c r="I25" s="40" t="str">
        <f aca="false">VLOOKUP('pořadí-čas'!$A21,'pořadí-čas'!$A:$I,4,0)</f>
        <v>:</v>
      </c>
      <c r="J25" s="40" t="n">
        <f aca="false">VLOOKUP('pořadí-čas'!$A21,'pořadí-čas'!$A:$I,5,0)</f>
        <v>0</v>
      </c>
      <c r="K25" s="40" t="str">
        <f aca="false">VLOOKUP('pořadí-čas'!$A21,'pořadí-čas'!$A:$I,6,0)</f>
        <v>41:37</v>
      </c>
      <c r="L25" s="40" t="n">
        <f aca="false">VLOOKUP('pořadí-čas'!$A21,'pořadí-čas'!$A:$I,7,0)</f>
        <v>0</v>
      </c>
    </row>
    <row r="26" customFormat="false" ht="13.8" hidden="false" customHeight="false" outlineLevel="0" collapsed="false">
      <c r="A26" s="38" t="n">
        <f aca="false">VLOOKUP('pořadí-čas'!$A22,'pořadí-čas'!$A:$I,2,0)</f>
        <v>21</v>
      </c>
      <c r="B26" s="39" t="str">
        <f aca="false">VLOOKUP('pořadí-čas'!$A22,'Startovní listina'!$A$7:$F$313,2,0)</f>
        <v>Wůdy</v>
      </c>
      <c r="C26" s="39" t="str">
        <f aca="false">VLOOKUP('pořadí-čas'!$A22,'Startovní listina'!$A$7:$F$313,3,0)</f>
        <v>Jan</v>
      </c>
      <c r="D26" s="40" t="n">
        <f aca="false">VLOOKUP('pořadí-čas'!$A22,'Startovní listina'!$A$7:$F$313,5,0)</f>
        <v>1974</v>
      </c>
      <c r="E26" s="41" t="str">
        <f aca="false">VLOOKUP('pořadí-čas'!$A22,'Startovní listina'!$A$7:$F$313,4,0)</f>
        <v>Kolín</v>
      </c>
      <c r="F26" s="38" t="n">
        <f aca="false">VLOOKUP('pořadí-čas'!$A22,'Startovní listina'!$A$7:$F$313,1,0)</f>
        <v>58</v>
      </c>
      <c r="G26" s="38" t="str">
        <f aca="false">VLOOKUP('pořadí-čas'!$A22,'Startovní listina'!$A$7:$F$313,6,0)</f>
        <v>B</v>
      </c>
      <c r="H26" s="42" t="n">
        <f aca="false">VLOOKUP('pořadí-čas'!$A22,'pořadí-čas'!$A:$I,3,0)</f>
        <v>0</v>
      </c>
      <c r="I26" s="40" t="str">
        <f aca="false">VLOOKUP('pořadí-čas'!$A22,'pořadí-čas'!$A:$I,4,0)</f>
        <v>:</v>
      </c>
      <c r="J26" s="40" t="n">
        <f aca="false">VLOOKUP('pořadí-čas'!$A22,'pořadí-čas'!$A:$I,5,0)</f>
        <v>0</v>
      </c>
      <c r="K26" s="40" t="str">
        <f aca="false">VLOOKUP('pořadí-čas'!$A22,'pořadí-čas'!$A:$I,6,0)</f>
        <v>41:44</v>
      </c>
      <c r="L26" s="40" t="n">
        <f aca="false">VLOOKUP('pořadí-čas'!$A22,'pořadí-čas'!$A:$I,7,0)</f>
        <v>0</v>
      </c>
    </row>
    <row r="27" customFormat="false" ht="13.8" hidden="false" customHeight="false" outlineLevel="0" collapsed="false">
      <c r="A27" s="38" t="n">
        <f aca="false">VLOOKUP('pořadí-čas'!$A23,'pořadí-čas'!$A:$I,2,0)</f>
        <v>22</v>
      </c>
      <c r="B27" s="39" t="str">
        <f aca="false">VLOOKUP('pořadí-čas'!$A23,'Startovní listina'!$A$7:$F$313,2,0)</f>
        <v>Jandus</v>
      </c>
      <c r="C27" s="39" t="str">
        <f aca="false">VLOOKUP('pořadí-čas'!$A23,'Startovní listina'!$A$7:$F$313,3,0)</f>
        <v>Daniel</v>
      </c>
      <c r="D27" s="40" t="n">
        <f aca="false">VLOOKUP('pořadí-čas'!$A23,'Startovní listina'!$A$7:$F$313,5,0)</f>
        <v>1996</v>
      </c>
      <c r="E27" s="41" t="n">
        <f aca="false">VLOOKUP('pořadí-čas'!$A23,'Startovní listina'!$A$7:$F$313,4,0)</f>
        <v>0</v>
      </c>
      <c r="F27" s="38" t="n">
        <f aca="false">VLOOKUP('pořadí-čas'!$A23,'Startovní listina'!$A$7:$F$313,1,0)</f>
        <v>15</v>
      </c>
      <c r="G27" s="38" t="str">
        <f aca="false">VLOOKUP('pořadí-čas'!$A23,'Startovní listina'!$A$7:$F$313,6,0)</f>
        <v>A</v>
      </c>
      <c r="H27" s="42" t="n">
        <f aca="false">VLOOKUP('pořadí-čas'!$A23,'pořadí-čas'!$A:$I,3,0)</f>
        <v>0</v>
      </c>
      <c r="I27" s="40" t="str">
        <f aca="false">VLOOKUP('pořadí-čas'!$A23,'pořadí-čas'!$A:$I,4,0)</f>
        <v>:</v>
      </c>
      <c r="J27" s="40" t="n">
        <f aca="false">VLOOKUP('pořadí-čas'!$A23,'pořadí-čas'!$A:$I,5,0)</f>
        <v>0</v>
      </c>
      <c r="K27" s="40" t="str">
        <f aca="false">VLOOKUP('pořadí-čas'!$A23,'pořadí-čas'!$A:$I,6,0)</f>
        <v>42:38</v>
      </c>
      <c r="L27" s="40" t="n">
        <f aca="false">VLOOKUP('pořadí-čas'!$A23,'pořadí-čas'!$A:$I,7,0)</f>
        <v>0</v>
      </c>
    </row>
    <row r="28" customFormat="false" ht="13.8" hidden="false" customHeight="false" outlineLevel="0" collapsed="false">
      <c r="A28" s="38" t="n">
        <f aca="false">VLOOKUP('pořadí-čas'!$A24,'pořadí-čas'!$A:$I,2,0)</f>
        <v>23</v>
      </c>
      <c r="B28" s="39" t="str">
        <f aca="false">VLOOKUP('pořadí-čas'!$A24,'Startovní listina'!$A$7:$F$313,2,0)</f>
        <v>Kvasnička </v>
      </c>
      <c r="C28" s="39" t="str">
        <f aca="false">VLOOKUP('pořadí-čas'!$A24,'Startovní listina'!$A$7:$F$313,3,0)</f>
        <v>Daniel</v>
      </c>
      <c r="D28" s="40" t="str">
        <f aca="false">VLOOKUP('pořadí-čas'!$A24,'Startovní listina'!$A$7:$F$313,5,0)</f>
        <v>1985</v>
      </c>
      <c r="E28" s="41" t="str">
        <f aca="false">VLOOKUP('pořadí-čas'!$A24,'Startovní listina'!$A$7:$F$313,4,0)</f>
        <v>Žehuň</v>
      </c>
      <c r="F28" s="38" t="n">
        <f aca="false">VLOOKUP('pořadí-čas'!$A24,'Startovní listina'!$A$7:$F$313,1,0)</f>
        <v>92</v>
      </c>
      <c r="G28" s="38" t="str">
        <f aca="false">VLOOKUP('pořadí-čas'!$A24,'Startovní listina'!$A$7:$F$313,6,0)</f>
        <v>A</v>
      </c>
      <c r="H28" s="42" t="n">
        <f aca="false">VLOOKUP('pořadí-čas'!$A24,'pořadí-čas'!$A:$I,3,0)</f>
        <v>0</v>
      </c>
      <c r="I28" s="40" t="str">
        <f aca="false">VLOOKUP('pořadí-čas'!$A24,'pořadí-čas'!$A:$I,4,0)</f>
        <v>:</v>
      </c>
      <c r="J28" s="40" t="n">
        <f aca="false">VLOOKUP('pořadí-čas'!$A24,'pořadí-čas'!$A:$I,5,0)</f>
        <v>0</v>
      </c>
      <c r="K28" s="40" t="str">
        <f aca="false">VLOOKUP('pořadí-čas'!$A24,'pořadí-čas'!$A:$I,6,0)</f>
        <v>42:51</v>
      </c>
      <c r="L28" s="40" t="n">
        <f aca="false">VLOOKUP('pořadí-čas'!$A24,'pořadí-čas'!$A:$I,7,0)</f>
        <v>0</v>
      </c>
    </row>
    <row r="29" customFormat="false" ht="13.8" hidden="false" customHeight="false" outlineLevel="0" collapsed="false">
      <c r="A29" s="38" t="n">
        <f aca="false">VLOOKUP('pořadí-čas'!$A25,'pořadí-čas'!$A:$I,2,0)</f>
        <v>24</v>
      </c>
      <c r="B29" s="39" t="str">
        <f aca="false">VLOOKUP('pořadí-čas'!$A25,'Startovní listina'!$A$7:$F$313,2,0)</f>
        <v>Řezníček</v>
      </c>
      <c r="C29" s="39" t="str">
        <f aca="false">VLOOKUP('pořadí-čas'!$A25,'Startovní listina'!$A$7:$F$313,3,0)</f>
        <v>Roman</v>
      </c>
      <c r="D29" s="40" t="n">
        <f aca="false">VLOOKUP('pořadí-čas'!$A25,'Startovní listina'!$A$7:$F$313,5,0)</f>
        <v>1977</v>
      </c>
      <c r="E29" s="41" t="str">
        <f aca="false">VLOOKUP('pořadí-čas'!$A25,'Startovní listina'!$A$7:$F$313,4,0)</f>
        <v>Žďár nad Sázavou</v>
      </c>
      <c r="F29" s="38" t="n">
        <f aca="false">VLOOKUP('pořadí-čas'!$A25,'Startovní listina'!$A$7:$F$313,1,0)</f>
        <v>40</v>
      </c>
      <c r="G29" s="38" t="str">
        <f aca="false">VLOOKUP('pořadí-čas'!$A25,'Startovní listina'!$A$7:$F$313,6,0)</f>
        <v>B</v>
      </c>
      <c r="H29" s="42" t="n">
        <f aca="false">VLOOKUP('pořadí-čas'!$A25,'pořadí-čas'!$A:$I,3,0)</f>
        <v>0</v>
      </c>
      <c r="I29" s="40" t="str">
        <f aca="false">VLOOKUP('pořadí-čas'!$A25,'pořadí-čas'!$A:$I,4,0)</f>
        <v>:</v>
      </c>
      <c r="J29" s="40" t="n">
        <f aca="false">VLOOKUP('pořadí-čas'!$A25,'pořadí-čas'!$A:$I,5,0)</f>
        <v>0</v>
      </c>
      <c r="K29" s="40" t="str">
        <f aca="false">VLOOKUP('pořadí-čas'!$A25,'pořadí-čas'!$A:$I,6,0)</f>
        <v>42:58</v>
      </c>
      <c r="L29" s="40" t="n">
        <f aca="false">VLOOKUP('pořadí-čas'!$A25,'pořadí-čas'!$A:$I,7,0)</f>
        <v>0</v>
      </c>
    </row>
    <row r="30" customFormat="false" ht="13.8" hidden="false" customHeight="false" outlineLevel="0" collapsed="false">
      <c r="A30" s="38" t="n">
        <f aca="false">VLOOKUP('pořadí-čas'!$A26,'pořadí-čas'!$A:$I,2,0)</f>
        <v>25</v>
      </c>
      <c r="B30" s="39" t="str">
        <f aca="false">VLOOKUP('pořadí-čas'!$A26,'Startovní listina'!$A$7:$F$313,2,0)</f>
        <v>Trnka</v>
      </c>
      <c r="C30" s="39" t="str">
        <f aca="false">VLOOKUP('pořadí-čas'!$A26,'Startovní listina'!$A$7:$F$313,3,0)</f>
        <v>Michal</v>
      </c>
      <c r="D30" s="40" t="n">
        <f aca="false">VLOOKUP('pořadí-čas'!$A26,'Startovní listina'!$A$7:$F$313,5,0)</f>
        <v>1994</v>
      </c>
      <c r="E30" s="41" t="str">
        <f aca="false">VLOOKUP('pořadí-čas'!$A26,'Startovní listina'!$A$7:$F$313,4,0)</f>
        <v>SRTG KH</v>
      </c>
      <c r="F30" s="38" t="n">
        <f aca="false">VLOOKUP('pořadí-čas'!$A26,'Startovní listina'!$A$7:$F$313,1,0)</f>
        <v>49</v>
      </c>
      <c r="G30" s="38" t="str">
        <f aca="false">VLOOKUP('pořadí-čas'!$A26,'Startovní listina'!$A$7:$F$313,6,0)</f>
        <v>A</v>
      </c>
      <c r="H30" s="42" t="n">
        <f aca="false">VLOOKUP('pořadí-čas'!$A26,'pořadí-čas'!$A:$I,3,0)</f>
        <v>0</v>
      </c>
      <c r="I30" s="40" t="str">
        <f aca="false">VLOOKUP('pořadí-čas'!$A26,'pořadí-čas'!$A:$I,4,0)</f>
        <v>:</v>
      </c>
      <c r="J30" s="40" t="n">
        <f aca="false">VLOOKUP('pořadí-čas'!$A26,'pořadí-čas'!$A:$I,5,0)</f>
        <v>0</v>
      </c>
      <c r="K30" s="40" t="str">
        <f aca="false">VLOOKUP('pořadí-čas'!$A26,'pořadí-čas'!$A:$I,6,0)</f>
        <v>43:11</v>
      </c>
      <c r="L30" s="40" t="n">
        <f aca="false">VLOOKUP('pořadí-čas'!$A26,'pořadí-čas'!$A:$I,7,0)</f>
        <v>0</v>
      </c>
    </row>
    <row r="31" customFormat="false" ht="13.8" hidden="false" customHeight="false" outlineLevel="0" collapsed="false">
      <c r="A31" s="38" t="n">
        <f aca="false">VLOOKUP('pořadí-čas'!$A27,'pořadí-čas'!$A:$I,2,0)</f>
        <v>26</v>
      </c>
      <c r="B31" s="39" t="str">
        <f aca="false">VLOOKUP('pořadí-čas'!$A27,'Startovní listina'!$A$7:$F$313,2,0)</f>
        <v>Drábek </v>
      </c>
      <c r="C31" s="39" t="str">
        <f aca="false">VLOOKUP('pořadí-čas'!$A27,'Startovní listina'!$A$7:$F$313,3,0)</f>
        <v>Tomáš</v>
      </c>
      <c r="D31" s="40" t="str">
        <f aca="false">VLOOKUP('pořadí-čas'!$A27,'Startovní listina'!$A$7:$F$313,5,0)</f>
        <v>1974</v>
      </c>
      <c r="E31" s="41" t="str">
        <f aca="false">VLOOKUP('pořadí-čas'!$A27,'Startovní listina'!$A$7:$F$313,4,0)</f>
        <v>GP Kolín</v>
      </c>
      <c r="F31" s="38" t="n">
        <f aca="false">VLOOKUP('pořadí-čas'!$A27,'Startovní listina'!$A$7:$F$313,1,0)</f>
        <v>64</v>
      </c>
      <c r="G31" s="38" t="str">
        <f aca="false">VLOOKUP('pořadí-čas'!$A27,'Startovní listina'!$A$7:$F$313,6,0)</f>
        <v>B</v>
      </c>
      <c r="H31" s="42" t="n">
        <f aca="false">VLOOKUP('pořadí-čas'!$A27,'pořadí-čas'!$A:$I,3,0)</f>
        <v>0</v>
      </c>
      <c r="I31" s="40" t="str">
        <f aca="false">VLOOKUP('pořadí-čas'!$A27,'pořadí-čas'!$A:$I,4,0)</f>
        <v>:</v>
      </c>
      <c r="J31" s="40" t="n">
        <f aca="false">VLOOKUP('pořadí-čas'!$A27,'pořadí-čas'!$A:$I,5,0)</f>
        <v>0</v>
      </c>
      <c r="K31" s="40" t="str">
        <f aca="false">VLOOKUP('pořadí-čas'!$A27,'pořadí-čas'!$A:$I,6,0)</f>
        <v>43:15</v>
      </c>
      <c r="L31" s="40" t="n">
        <f aca="false">VLOOKUP('pořadí-čas'!$A27,'pořadí-čas'!$A:$I,7,0)</f>
        <v>0</v>
      </c>
    </row>
    <row r="32" customFormat="false" ht="13.8" hidden="false" customHeight="false" outlineLevel="0" collapsed="false">
      <c r="A32" s="38" t="n">
        <f aca="false">VLOOKUP('pořadí-čas'!$A28,'pořadí-čas'!$A:$I,2,0)</f>
        <v>27</v>
      </c>
      <c r="B32" s="39" t="str">
        <f aca="false">VLOOKUP('pořadí-čas'!$A28,'Startovní listina'!$A$7:$F$313,2,0)</f>
        <v>Kroužilová</v>
      </c>
      <c r="C32" s="39" t="str">
        <f aca="false">VLOOKUP('pořadí-čas'!$A28,'Startovní listina'!$A$7:$F$313,3,0)</f>
        <v>Iva</v>
      </c>
      <c r="D32" s="40" t="n">
        <f aca="false">VLOOKUP('pořadí-čas'!$A28,'Startovní listina'!$A$7:$F$313,5,0)</f>
        <v>1977</v>
      </c>
      <c r="E32" s="41" t="str">
        <f aca="false">VLOOKUP('pořadí-čas'!$A28,'Startovní listina'!$A$7:$F$313,4,0)</f>
        <v>Atletika Kolín</v>
      </c>
      <c r="F32" s="38" t="n">
        <f aca="false">VLOOKUP('pořadí-čas'!$A28,'Startovní listina'!$A$7:$F$313,1,0)</f>
        <v>24</v>
      </c>
      <c r="G32" s="38" t="str">
        <f aca="false">VLOOKUP('pořadí-čas'!$A28,'Startovní listina'!$A$7:$F$313,6,0)</f>
        <v>G</v>
      </c>
      <c r="H32" s="42" t="n">
        <f aca="false">VLOOKUP('pořadí-čas'!$A28,'pořadí-čas'!$A:$I,3,0)</f>
        <v>0</v>
      </c>
      <c r="I32" s="40" t="str">
        <f aca="false">VLOOKUP('pořadí-čas'!$A28,'pořadí-čas'!$A:$I,4,0)</f>
        <v>:</v>
      </c>
      <c r="J32" s="40" t="n">
        <f aca="false">VLOOKUP('pořadí-čas'!$A28,'pořadí-čas'!$A:$I,5,0)</f>
        <v>0</v>
      </c>
      <c r="K32" s="40" t="str">
        <f aca="false">VLOOKUP('pořadí-čas'!$A28,'pořadí-čas'!$A:$I,6,0)</f>
        <v>43:21</v>
      </c>
      <c r="L32" s="40" t="n">
        <f aca="false">VLOOKUP('pořadí-čas'!$A28,'pořadí-čas'!$A:$I,7,0)</f>
        <v>0</v>
      </c>
    </row>
    <row r="33" customFormat="false" ht="13.8" hidden="false" customHeight="false" outlineLevel="0" collapsed="false">
      <c r="A33" s="38" t="n">
        <f aca="false">VLOOKUP('pořadí-čas'!$A29,'pořadí-čas'!$A:$I,2,0)</f>
        <v>28</v>
      </c>
      <c r="B33" s="39" t="str">
        <f aca="false">VLOOKUP('pořadí-čas'!$A29,'Startovní listina'!$A$7:$F$313,2,0)</f>
        <v>Prchal</v>
      </c>
      <c r="C33" s="39" t="str">
        <f aca="false">VLOOKUP('pořadí-čas'!$A29,'Startovní listina'!$A$7:$F$313,3,0)</f>
        <v>Pavel</v>
      </c>
      <c r="D33" s="40" t="n">
        <f aca="false">VLOOKUP('pořadí-čas'!$A29,'Startovní listina'!$A$7:$F$313,5,0)</f>
        <v>1959</v>
      </c>
      <c r="E33" s="41" t="str">
        <f aca="false">VLOOKUP('pořadí-čas'!$A29,'Startovní listina'!$A$7:$F$313,4,0)</f>
        <v>GP Kolín</v>
      </c>
      <c r="F33" s="38" t="n">
        <f aca="false">VLOOKUP('pořadí-čas'!$A29,'Startovní listina'!$A$7:$F$313,1,0)</f>
        <v>36</v>
      </c>
      <c r="G33" s="38" t="str">
        <f aca="false">VLOOKUP('pořadí-čas'!$A29,'Startovní listina'!$A$7:$F$313,6,0)</f>
        <v>D</v>
      </c>
      <c r="H33" s="42" t="n">
        <f aca="false">VLOOKUP('pořadí-čas'!$A29,'pořadí-čas'!$A:$I,3,0)</f>
        <v>0</v>
      </c>
      <c r="I33" s="40" t="str">
        <f aca="false">VLOOKUP('pořadí-čas'!$A29,'pořadí-čas'!$A:$I,4,0)</f>
        <v>:</v>
      </c>
      <c r="J33" s="40" t="n">
        <f aca="false">VLOOKUP('pořadí-čas'!$A29,'pořadí-čas'!$A:$I,5,0)</f>
        <v>0</v>
      </c>
      <c r="K33" s="40" t="str">
        <f aca="false">VLOOKUP('pořadí-čas'!$A29,'pořadí-čas'!$A:$I,6,0)</f>
        <v>43:24</v>
      </c>
      <c r="L33" s="40" t="n">
        <f aca="false">VLOOKUP('pořadí-čas'!$A29,'pořadí-čas'!$A:$I,7,0)</f>
        <v>0</v>
      </c>
    </row>
    <row r="34" customFormat="false" ht="13.8" hidden="false" customHeight="false" outlineLevel="0" collapsed="false">
      <c r="A34" s="38" t="n">
        <f aca="false">VLOOKUP('pořadí-čas'!$A30,'pořadí-čas'!$A:$I,2,0)</f>
        <v>29</v>
      </c>
      <c r="B34" s="39" t="str">
        <f aca="false">VLOOKUP('pořadí-čas'!$A30,'Startovní listina'!$A$7:$F$313,2,0)</f>
        <v>Semrádová </v>
      </c>
      <c r="C34" s="39" t="str">
        <f aca="false">VLOOKUP('pořadí-čas'!$A30,'Startovní listina'!$A$7:$F$313,3,0)</f>
        <v>Adélka</v>
      </c>
      <c r="D34" s="40" t="str">
        <f aca="false">VLOOKUP('pořadí-čas'!$A30,'Startovní listina'!$A$7:$F$313,5,0)</f>
        <v>1994</v>
      </c>
      <c r="E34" s="41" t="str">
        <f aca="false">VLOOKUP('pořadí-čas'!$A30,'Startovní listina'!$A$7:$F$313,4,0)</f>
        <v>Čáslav</v>
      </c>
      <c r="F34" s="38" t="n">
        <f aca="false">VLOOKUP('pořadí-čas'!$A30,'Startovní listina'!$A$7:$F$313,1,0)</f>
        <v>74</v>
      </c>
      <c r="G34" s="38" t="str">
        <f aca="false">VLOOKUP('pořadí-čas'!$A30,'Startovní listina'!$A$7:$F$313,6,0)</f>
        <v>F</v>
      </c>
      <c r="H34" s="42" t="n">
        <f aca="false">VLOOKUP('pořadí-čas'!$A30,'pořadí-čas'!$A:$I,3,0)</f>
        <v>0</v>
      </c>
      <c r="I34" s="40" t="str">
        <f aca="false">VLOOKUP('pořadí-čas'!$A30,'pořadí-čas'!$A:$I,4,0)</f>
        <v>:</v>
      </c>
      <c r="J34" s="40" t="n">
        <f aca="false">VLOOKUP('pořadí-čas'!$A30,'pořadí-čas'!$A:$I,5,0)</f>
        <v>0</v>
      </c>
      <c r="K34" s="40" t="str">
        <f aca="false">VLOOKUP('pořadí-čas'!$A30,'pořadí-čas'!$A:$I,6,0)</f>
        <v>43:27</v>
      </c>
      <c r="L34" s="40" t="n">
        <f aca="false">VLOOKUP('pořadí-čas'!$A30,'pořadí-čas'!$A:$I,7,0)</f>
        <v>0</v>
      </c>
    </row>
    <row r="35" customFormat="false" ht="13.8" hidden="false" customHeight="false" outlineLevel="0" collapsed="false">
      <c r="A35" s="38" t="n">
        <f aca="false">VLOOKUP('pořadí-čas'!$A31,'pořadí-čas'!$A:$I,2,0)</f>
        <v>30</v>
      </c>
      <c r="B35" s="39" t="str">
        <f aca="false">VLOOKUP('pořadí-čas'!$A31,'Startovní listina'!$A$7:$F$313,2,0)</f>
        <v>Paulů</v>
      </c>
      <c r="C35" s="39" t="str">
        <f aca="false">VLOOKUP('pořadí-čas'!$A31,'Startovní listina'!$A$7:$F$313,3,0)</f>
        <v>Blanka</v>
      </c>
      <c r="D35" s="40" t="n">
        <f aca="false">VLOOKUP('pořadí-čas'!$A31,'Startovní listina'!$A$7:$F$313,5,0)</f>
        <v>1954</v>
      </c>
      <c r="E35" s="41" t="str">
        <f aca="false">VLOOKUP('pořadí-čas'!$A31,'Startovní listina'!$A$7:$F$313,4,0)</f>
        <v>Maratonstav Úpice</v>
      </c>
      <c r="F35" s="38" t="n">
        <f aca="false">VLOOKUP('pořadí-čas'!$A31,'Startovní listina'!$A$7:$F$313,1,0)</f>
        <v>30</v>
      </c>
      <c r="G35" s="38" t="str">
        <f aca="false">VLOOKUP('pořadí-čas'!$A31,'Startovní listina'!$A$7:$F$313,6,0)</f>
        <v>CH</v>
      </c>
      <c r="H35" s="42" t="n">
        <f aca="false">VLOOKUP('pořadí-čas'!$A31,'pořadí-čas'!$A:$I,3,0)</f>
        <v>0</v>
      </c>
      <c r="I35" s="40" t="str">
        <f aca="false">VLOOKUP('pořadí-čas'!$A31,'pořadí-čas'!$A:$I,4,0)</f>
        <v>:</v>
      </c>
      <c r="J35" s="40" t="n">
        <f aca="false">VLOOKUP('pořadí-čas'!$A31,'pořadí-čas'!$A:$I,5,0)</f>
        <v>0</v>
      </c>
      <c r="K35" s="40" t="str">
        <f aca="false">VLOOKUP('pořadí-čas'!$A31,'pořadí-čas'!$A:$I,6,0)</f>
        <v>43:31</v>
      </c>
      <c r="L35" s="40" t="n">
        <f aca="false">VLOOKUP('pořadí-čas'!$A31,'pořadí-čas'!$A:$I,7,0)</f>
        <v>0</v>
      </c>
    </row>
    <row r="36" customFormat="false" ht="21" hidden="false" customHeight="false" outlineLevel="0" collapsed="false">
      <c r="A36" s="38" t="n">
        <f aca="false">VLOOKUP('pořadí-čas'!$A32,'pořadí-čas'!$A:$I,2,0)</f>
        <v>31</v>
      </c>
      <c r="B36" s="39" t="str">
        <f aca="false">VLOOKUP('pořadí-čas'!$A32,'Startovní listina'!$A$7:$F$313,2,0)</f>
        <v>Bojanovská</v>
      </c>
      <c r="C36" s="39" t="str">
        <f aca="false">VLOOKUP('pořadí-čas'!$A32,'Startovní listina'!$A$7:$F$313,3,0)</f>
        <v>Alena</v>
      </c>
      <c r="D36" s="40" t="n">
        <f aca="false">VLOOKUP('pořadí-čas'!$A32,'Startovní listina'!$A$7:$F$313,5,0)</f>
        <v>1975</v>
      </c>
      <c r="E36" s="41" t="str">
        <f aca="false">VLOOKUP('pořadí-čas'!$A32,'Startovní listina'!$A$7:$F$313,4,0)</f>
        <v>Atletika Nové Město na Moravě</v>
      </c>
      <c r="F36" s="38" t="n">
        <f aca="false">VLOOKUP('pořadí-čas'!$A32,'Startovní listina'!$A$7:$F$313,1,0)</f>
        <v>2</v>
      </c>
      <c r="G36" s="38" t="str">
        <f aca="false">VLOOKUP('pořadí-čas'!$A32,'Startovní listina'!$A$7:$F$313,6,0)</f>
        <v>H</v>
      </c>
      <c r="H36" s="42" t="n">
        <f aca="false">VLOOKUP('pořadí-čas'!$A32,'pořadí-čas'!$A:$I,3,0)</f>
        <v>0</v>
      </c>
      <c r="I36" s="40" t="str">
        <f aca="false">VLOOKUP('pořadí-čas'!$A32,'pořadí-čas'!$A:$I,4,0)</f>
        <v>:</v>
      </c>
      <c r="J36" s="40" t="n">
        <f aca="false">VLOOKUP('pořadí-čas'!$A32,'pořadí-čas'!$A:$I,5,0)</f>
        <v>0</v>
      </c>
      <c r="K36" s="40" t="str">
        <f aca="false">VLOOKUP('pořadí-čas'!$A32,'pořadí-čas'!$A:$I,6,0)</f>
        <v>43:48</v>
      </c>
      <c r="L36" s="40" t="n">
        <f aca="false">VLOOKUP('pořadí-čas'!$A32,'pořadí-čas'!$A:$I,7,0)</f>
        <v>0</v>
      </c>
    </row>
    <row r="37" customFormat="false" ht="13.8" hidden="false" customHeight="false" outlineLevel="0" collapsed="false">
      <c r="A37" s="38" t="n">
        <f aca="false">VLOOKUP('pořadí-čas'!$A33,'pořadí-čas'!$A:$I,2,0)</f>
        <v>32</v>
      </c>
      <c r="B37" s="39" t="str">
        <f aca="false">VLOOKUP('pořadí-čas'!$A33,'Startovní listina'!$A$7:$F$313,2,0)</f>
        <v>Kysilka</v>
      </c>
      <c r="C37" s="39" t="str">
        <f aca="false">VLOOKUP('pořadí-čas'!$A33,'Startovní listina'!$A$7:$F$313,3,0)</f>
        <v>Vratislav</v>
      </c>
      <c r="D37" s="40" t="n">
        <f aca="false">VLOOKUP('pořadí-čas'!$A33,'Startovní listina'!$A$7:$F$313,5,0)</f>
        <v>1978</v>
      </c>
      <c r="E37" s="41" t="str">
        <f aca="false">VLOOKUP('pořadí-čas'!$A33,'Startovní listina'!$A$7:$F$313,4,0)</f>
        <v>GP Kolín</v>
      </c>
      <c r="F37" s="38" t="n">
        <f aca="false">VLOOKUP('pořadí-čas'!$A33,'Startovní listina'!$A$7:$F$313,1,0)</f>
        <v>26</v>
      </c>
      <c r="G37" s="38" t="str">
        <f aca="false">VLOOKUP('pořadí-čas'!$A33,'Startovní listina'!$A$7:$F$313,6,0)</f>
        <v>B</v>
      </c>
      <c r="H37" s="42" t="n">
        <f aca="false">VLOOKUP('pořadí-čas'!$A33,'pořadí-čas'!$A:$I,3,0)</f>
        <v>0</v>
      </c>
      <c r="I37" s="40" t="str">
        <f aca="false">VLOOKUP('pořadí-čas'!$A33,'pořadí-čas'!$A:$I,4,0)</f>
        <v>:</v>
      </c>
      <c r="J37" s="40" t="n">
        <f aca="false">VLOOKUP('pořadí-čas'!$A33,'pořadí-čas'!$A:$I,5,0)</f>
        <v>0</v>
      </c>
      <c r="K37" s="40" t="str">
        <f aca="false">VLOOKUP('pořadí-čas'!$A33,'pořadí-čas'!$A:$I,6,0)</f>
        <v>43:48</v>
      </c>
      <c r="L37" s="40" t="n">
        <f aca="false">VLOOKUP('pořadí-čas'!$A33,'pořadí-čas'!$A:$I,7,0)</f>
        <v>0</v>
      </c>
    </row>
    <row r="38" customFormat="false" ht="13.8" hidden="false" customHeight="false" outlineLevel="0" collapsed="false">
      <c r="A38" s="38" t="n">
        <f aca="false">VLOOKUP('pořadí-čas'!$A34,'pořadí-čas'!$A:$I,2,0)</f>
        <v>33</v>
      </c>
      <c r="B38" s="39" t="str">
        <f aca="false">VLOOKUP('pořadí-čas'!$A34,'Startovní listina'!$A$7:$F$313,2,0)</f>
        <v>Růžička</v>
      </c>
      <c r="C38" s="39" t="str">
        <f aca="false">VLOOKUP('pořadí-čas'!$A34,'Startovní listina'!$A$7:$F$313,3,0)</f>
        <v>Václav</v>
      </c>
      <c r="D38" s="40" t="str">
        <f aca="false">VLOOKUP('pořadí-čas'!$A34,'Startovní listina'!$A$7:$F$313,5,0)</f>
        <v>1974</v>
      </c>
      <c r="E38" s="41" t="n">
        <f aca="false">VLOOKUP('pořadí-čas'!$A34,'Startovní listina'!$A$7:$F$313,4,0)</f>
        <v>0</v>
      </c>
      <c r="F38" s="38" t="n">
        <f aca="false">VLOOKUP('pořadí-čas'!$A34,'Startovní listina'!$A$7:$F$313,1,0)</f>
        <v>66</v>
      </c>
      <c r="G38" s="38" t="str">
        <f aca="false">VLOOKUP('pořadí-čas'!$A34,'Startovní listina'!$A$7:$F$313,6,0)</f>
        <v>B</v>
      </c>
      <c r="H38" s="42" t="n">
        <f aca="false">VLOOKUP('pořadí-čas'!$A34,'pořadí-čas'!$A:$I,3,0)</f>
        <v>0</v>
      </c>
      <c r="I38" s="40" t="str">
        <f aca="false">VLOOKUP('pořadí-čas'!$A34,'pořadí-čas'!$A:$I,4,0)</f>
        <v>:</v>
      </c>
      <c r="J38" s="40" t="n">
        <f aca="false">VLOOKUP('pořadí-čas'!$A34,'pořadí-čas'!$A:$I,5,0)</f>
        <v>0</v>
      </c>
      <c r="K38" s="40" t="str">
        <f aca="false">VLOOKUP('pořadí-čas'!$A34,'pořadí-čas'!$A:$I,6,0)</f>
        <v>44:03</v>
      </c>
      <c r="L38" s="40" t="n">
        <f aca="false">VLOOKUP('pořadí-čas'!$A34,'pořadí-čas'!$A:$I,7,0)</f>
        <v>0</v>
      </c>
    </row>
    <row r="39" customFormat="false" ht="13.8" hidden="false" customHeight="false" outlineLevel="0" collapsed="false">
      <c r="A39" s="38" t="n">
        <f aca="false">VLOOKUP('pořadí-čas'!$A35,'pořadí-čas'!$A:$I,2,0)</f>
        <v>34</v>
      </c>
      <c r="B39" s="39" t="str">
        <f aca="false">VLOOKUP('pořadí-čas'!$A35,'Startovní listina'!$A$7:$F$313,2,0)</f>
        <v>Gruml</v>
      </c>
      <c r="C39" s="39" t="str">
        <f aca="false">VLOOKUP('pořadí-čas'!$A35,'Startovní listina'!$A$7:$F$313,3,0)</f>
        <v>Vilém</v>
      </c>
      <c r="D39" s="40" t="n">
        <f aca="false">VLOOKUP('pořadí-čas'!$A35,'Startovní listina'!$A$7:$F$313,5,0)</f>
        <v>1967</v>
      </c>
      <c r="E39" s="41" t="str">
        <f aca="false">VLOOKUP('pořadí-čas'!$A35,'Startovní listina'!$A$7:$F$313,4,0)</f>
        <v>Sokol Kolín</v>
      </c>
      <c r="F39" s="38" t="n">
        <f aca="false">VLOOKUP('pořadí-čas'!$A35,'Startovní listina'!$A$7:$F$313,1,0)</f>
        <v>7</v>
      </c>
      <c r="G39" s="38" t="str">
        <f aca="false">VLOOKUP('pořadí-čas'!$A35,'Startovní listina'!$A$7:$F$313,6,0)</f>
        <v>C</v>
      </c>
      <c r="H39" s="42" t="n">
        <f aca="false">VLOOKUP('pořadí-čas'!$A35,'pořadí-čas'!$A:$I,3,0)</f>
        <v>0</v>
      </c>
      <c r="I39" s="40" t="str">
        <f aca="false">VLOOKUP('pořadí-čas'!$A35,'pořadí-čas'!$A:$I,4,0)</f>
        <v>:</v>
      </c>
      <c r="J39" s="40" t="n">
        <f aca="false">VLOOKUP('pořadí-čas'!$A35,'pořadí-čas'!$A:$I,5,0)</f>
        <v>0</v>
      </c>
      <c r="K39" s="40" t="str">
        <f aca="false">VLOOKUP('pořadí-čas'!$A35,'pořadí-čas'!$A:$I,6,0)</f>
        <v>45:06</v>
      </c>
      <c r="L39" s="40" t="n">
        <f aca="false">VLOOKUP('pořadí-čas'!$A35,'pořadí-čas'!$A:$I,7,0)</f>
        <v>0</v>
      </c>
    </row>
    <row r="40" customFormat="false" ht="13.8" hidden="false" customHeight="false" outlineLevel="0" collapsed="false">
      <c r="A40" s="38" t="n">
        <f aca="false">VLOOKUP('pořadí-čas'!$A36,'pořadí-čas'!$A:$I,2,0)</f>
        <v>35</v>
      </c>
      <c r="B40" s="39" t="str">
        <f aca="false">VLOOKUP('pořadí-čas'!$A36,'Startovní listina'!$A$7:$F$313,2,0)</f>
        <v>Kašpar</v>
      </c>
      <c r="C40" s="39" t="str">
        <f aca="false">VLOOKUP('pořadí-čas'!$A36,'Startovní listina'!$A$7:$F$313,3,0)</f>
        <v>Tomáš</v>
      </c>
      <c r="D40" s="40" t="str">
        <f aca="false">VLOOKUP('pořadí-čas'!$A36,'Startovní listina'!$A$7:$F$313,5,0)</f>
        <v>1971</v>
      </c>
      <c r="E40" s="41" t="n">
        <f aca="false">VLOOKUP('pořadí-čas'!$A36,'Startovní listina'!$A$7:$F$313,4,0)</f>
        <v>0</v>
      </c>
      <c r="F40" s="38" t="n">
        <f aca="false">VLOOKUP('pořadí-čas'!$A36,'Startovní listina'!$A$7:$F$313,1,0)</f>
        <v>83</v>
      </c>
      <c r="G40" s="38" t="str">
        <f aca="false">VLOOKUP('pořadí-čas'!$A36,'Startovní listina'!$A$7:$F$313,6,0)</f>
        <v>B</v>
      </c>
      <c r="H40" s="42" t="n">
        <f aca="false">VLOOKUP('pořadí-čas'!$A36,'pořadí-čas'!$A:$I,3,0)</f>
        <v>0</v>
      </c>
      <c r="I40" s="40" t="str">
        <f aca="false">VLOOKUP('pořadí-čas'!$A36,'pořadí-čas'!$A:$I,4,0)</f>
        <v>:</v>
      </c>
      <c r="J40" s="40" t="n">
        <f aca="false">VLOOKUP('pořadí-čas'!$A36,'pořadí-čas'!$A:$I,5,0)</f>
        <v>0</v>
      </c>
      <c r="K40" s="40" t="str">
        <f aca="false">VLOOKUP('pořadí-čas'!$A36,'pořadí-čas'!$A:$I,6,0)</f>
        <v>45:28</v>
      </c>
      <c r="L40" s="40" t="n">
        <f aca="false">VLOOKUP('pořadí-čas'!$A36,'pořadí-čas'!$A:$I,7,0)</f>
        <v>0</v>
      </c>
    </row>
    <row r="41" customFormat="false" ht="13.8" hidden="false" customHeight="false" outlineLevel="0" collapsed="false">
      <c r="A41" s="38" t="n">
        <f aca="false">VLOOKUP('pořadí-čas'!$A37,'pořadí-čas'!$A:$I,2,0)</f>
        <v>36</v>
      </c>
      <c r="B41" s="39" t="str">
        <f aca="false">VLOOKUP('pořadí-čas'!$A37,'Startovní listina'!$A$7:$F$313,2,0)</f>
        <v>Roček</v>
      </c>
      <c r="C41" s="39" t="str">
        <f aca="false">VLOOKUP('pořadí-čas'!$A37,'Startovní listina'!$A$7:$F$313,3,0)</f>
        <v>Tomáš</v>
      </c>
      <c r="D41" s="40" t="n">
        <f aca="false">VLOOKUP('pořadí-čas'!$A37,'Startovní listina'!$A$7:$F$313,5,0)</f>
        <v>1985</v>
      </c>
      <c r="E41" s="41" t="str">
        <f aca="false">VLOOKUP('pořadí-čas'!$A37,'Startovní listina'!$A$7:$F$313,4,0)</f>
        <v>GP Kolín</v>
      </c>
      <c r="F41" s="38" t="n">
        <f aca="false">VLOOKUP('pořadí-čas'!$A37,'Startovní listina'!$A$7:$F$313,1,0)</f>
        <v>39</v>
      </c>
      <c r="G41" s="38" t="str">
        <f aca="false">VLOOKUP('pořadí-čas'!$A37,'Startovní listina'!$A$7:$F$313,6,0)</f>
        <v>A</v>
      </c>
      <c r="H41" s="42" t="n">
        <f aca="false">VLOOKUP('pořadí-čas'!$A37,'pořadí-čas'!$A:$I,3,0)</f>
        <v>0</v>
      </c>
      <c r="I41" s="40" t="str">
        <f aca="false">VLOOKUP('pořadí-čas'!$A37,'pořadí-čas'!$A:$I,4,0)</f>
        <v>:</v>
      </c>
      <c r="J41" s="40" t="n">
        <f aca="false">VLOOKUP('pořadí-čas'!$A37,'pořadí-čas'!$A:$I,5,0)</f>
        <v>0</v>
      </c>
      <c r="K41" s="40" t="str">
        <f aca="false">VLOOKUP('pořadí-čas'!$A37,'pořadí-čas'!$A:$I,6,0)</f>
        <v>45:43</v>
      </c>
      <c r="L41" s="40" t="n">
        <f aca="false">VLOOKUP('pořadí-čas'!$A37,'pořadí-čas'!$A:$I,7,0)</f>
        <v>0</v>
      </c>
    </row>
    <row r="42" customFormat="false" ht="13.8" hidden="false" customHeight="false" outlineLevel="0" collapsed="false">
      <c r="A42" s="38" t="n">
        <f aca="false">VLOOKUP('pořadí-čas'!$A38,'pořadí-čas'!$A:$I,2,0)</f>
        <v>37</v>
      </c>
      <c r="B42" s="39" t="str">
        <f aca="false">VLOOKUP('pořadí-čas'!$A38,'Startovní listina'!$A$7:$F$313,2,0)</f>
        <v>Rajchlová</v>
      </c>
      <c r="C42" s="39" t="str">
        <f aca="false">VLOOKUP('pořadí-čas'!$A38,'Startovní listina'!$A$7:$F$313,3,0)</f>
        <v>Denisa</v>
      </c>
      <c r="D42" s="40" t="n">
        <f aca="false">VLOOKUP('pořadí-čas'!$A38,'Startovní listina'!$A$7:$F$313,5,0)</f>
        <v>1993</v>
      </c>
      <c r="E42" s="41" t="str">
        <f aca="false">VLOOKUP('pořadí-čas'!$A38,'Startovní listina'!$A$7:$F$313,4,0)</f>
        <v>BK Louny</v>
      </c>
      <c r="F42" s="38" t="n">
        <f aca="false">VLOOKUP('pořadí-čas'!$A38,'Startovní listina'!$A$7:$F$313,1,0)</f>
        <v>37</v>
      </c>
      <c r="G42" s="38" t="str">
        <f aca="false">VLOOKUP('pořadí-čas'!$A38,'Startovní listina'!$A$7:$F$313,6,0)</f>
        <v>F</v>
      </c>
      <c r="H42" s="42" t="n">
        <f aca="false">VLOOKUP('pořadí-čas'!$A38,'pořadí-čas'!$A:$I,3,0)</f>
        <v>0</v>
      </c>
      <c r="I42" s="40" t="str">
        <f aca="false">VLOOKUP('pořadí-čas'!$A38,'pořadí-čas'!$A:$I,4,0)</f>
        <v>:</v>
      </c>
      <c r="J42" s="40" t="n">
        <f aca="false">VLOOKUP('pořadí-čas'!$A38,'pořadí-čas'!$A:$I,5,0)</f>
        <v>0</v>
      </c>
      <c r="K42" s="40" t="str">
        <f aca="false">VLOOKUP('pořadí-čas'!$A38,'pořadí-čas'!$A:$I,6,0)</f>
        <v>45:53</v>
      </c>
      <c r="L42" s="40" t="n">
        <f aca="false">VLOOKUP('pořadí-čas'!$A38,'pořadí-čas'!$A:$I,7,0)</f>
        <v>0</v>
      </c>
    </row>
    <row r="43" customFormat="false" ht="13.8" hidden="false" customHeight="false" outlineLevel="0" collapsed="false">
      <c r="A43" s="38" t="n">
        <f aca="false">VLOOKUP('pořadí-čas'!$A39,'pořadí-čas'!$A:$I,2,0)</f>
        <v>38</v>
      </c>
      <c r="B43" s="39" t="str">
        <f aca="false">VLOOKUP('pořadí-čas'!$A39,'Startovní listina'!$A$7:$F$313,2,0)</f>
        <v>Výborný</v>
      </c>
      <c r="C43" s="39" t="str">
        <f aca="false">VLOOKUP('pořadí-čas'!$A39,'Startovní listina'!$A$7:$F$313,3,0)</f>
        <v>Michal</v>
      </c>
      <c r="D43" s="40" t="n">
        <f aca="false">VLOOKUP('pořadí-čas'!$A39,'Startovní listina'!$A$7:$F$313,5,0)</f>
        <v>1983</v>
      </c>
      <c r="E43" s="41" t="str">
        <f aca="false">VLOOKUP('pořadí-čas'!$A39,'Startovní listina'!$A$7:$F$313,4,0)</f>
        <v>GP Kolín</v>
      </c>
      <c r="F43" s="38" t="n">
        <f aca="false">VLOOKUP('pořadí-čas'!$A39,'Startovní listina'!$A$7:$F$313,1,0)</f>
        <v>56</v>
      </c>
      <c r="G43" s="38" t="str">
        <f aca="false">VLOOKUP('pořadí-čas'!$A39,'Startovní listina'!$A$7:$F$313,6,0)</f>
        <v>A</v>
      </c>
      <c r="H43" s="42" t="n">
        <f aca="false">VLOOKUP('pořadí-čas'!$A39,'pořadí-čas'!$A:$I,3,0)</f>
        <v>0</v>
      </c>
      <c r="I43" s="40" t="str">
        <f aca="false">VLOOKUP('pořadí-čas'!$A39,'pořadí-čas'!$A:$I,4,0)</f>
        <v>:</v>
      </c>
      <c r="J43" s="40" t="n">
        <f aca="false">VLOOKUP('pořadí-čas'!$A39,'pořadí-čas'!$A:$I,5,0)</f>
        <v>0</v>
      </c>
      <c r="K43" s="40" t="str">
        <f aca="false">VLOOKUP('pořadí-čas'!$A39,'pořadí-čas'!$A:$I,6,0)</f>
        <v>46:26</v>
      </c>
      <c r="L43" s="40" t="n">
        <f aca="false">VLOOKUP('pořadí-čas'!$A39,'pořadí-čas'!$A:$I,7,0)</f>
        <v>0</v>
      </c>
    </row>
    <row r="44" customFormat="false" ht="13.8" hidden="false" customHeight="false" outlineLevel="0" collapsed="false">
      <c r="A44" s="38" t="n">
        <f aca="false">VLOOKUP('pořadí-čas'!$A40,'pořadí-čas'!$A:$I,2,0)</f>
        <v>39</v>
      </c>
      <c r="B44" s="39" t="str">
        <f aca="false">VLOOKUP('pořadí-čas'!$A40,'Startovní listina'!$A$7:$F$313,2,0)</f>
        <v>Pešoutová</v>
      </c>
      <c r="C44" s="39" t="str">
        <f aca="false">VLOOKUP('pořadí-čas'!$A40,'Startovní listina'!$A$7:$F$313,3,0)</f>
        <v>Tereza</v>
      </c>
      <c r="D44" s="40" t="n">
        <f aca="false">VLOOKUP('pořadí-čas'!$A40,'Startovní listina'!$A$7:$F$313,5,0)</f>
        <v>1990</v>
      </c>
      <c r="E44" s="41" t="str">
        <f aca="false">VLOOKUP('pořadí-čas'!$A40,'Startovní listina'!$A$7:$F$313,4,0)</f>
        <v>EM Studio Kolín</v>
      </c>
      <c r="F44" s="38" t="n">
        <f aca="false">VLOOKUP('pořadí-čas'!$A40,'Startovní listina'!$A$7:$F$313,1,0)</f>
        <v>34</v>
      </c>
      <c r="G44" s="38" t="str">
        <f aca="false">VLOOKUP('pořadí-čas'!$A40,'Startovní listina'!$A$7:$F$313,6,0)</f>
        <v>F</v>
      </c>
      <c r="H44" s="42" t="n">
        <f aca="false">VLOOKUP('pořadí-čas'!$A40,'pořadí-čas'!$A:$I,3,0)</f>
        <v>0</v>
      </c>
      <c r="I44" s="40" t="str">
        <f aca="false">VLOOKUP('pořadí-čas'!$A40,'pořadí-čas'!$A:$I,4,0)</f>
        <v>:</v>
      </c>
      <c r="J44" s="40" t="n">
        <f aca="false">VLOOKUP('pořadí-čas'!$A40,'pořadí-čas'!$A:$I,5,0)</f>
        <v>0</v>
      </c>
      <c r="K44" s="40" t="str">
        <f aca="false">VLOOKUP('pořadí-čas'!$A40,'pořadí-čas'!$A:$I,6,0)</f>
        <v>46:46</v>
      </c>
      <c r="L44" s="40" t="n">
        <f aca="false">VLOOKUP('pořadí-čas'!$A40,'pořadí-čas'!$A:$I,7,0)</f>
        <v>0</v>
      </c>
    </row>
    <row r="45" customFormat="false" ht="13.8" hidden="false" customHeight="false" outlineLevel="0" collapsed="false">
      <c r="A45" s="38" t="n">
        <f aca="false">VLOOKUP('pořadí-čas'!$A41,'pořadí-čas'!$A:$I,2,0)</f>
        <v>40</v>
      </c>
      <c r="B45" s="39" t="str">
        <f aca="false">VLOOKUP('pořadí-čas'!$A41,'Startovní listina'!$A$7:$F$313,2,0)</f>
        <v>Junek</v>
      </c>
      <c r="C45" s="39" t="str">
        <f aca="false">VLOOKUP('pořadí-čas'!$A41,'Startovní listina'!$A$7:$F$313,3,0)</f>
        <v>Aleš</v>
      </c>
      <c r="D45" s="40" t="n">
        <f aca="false">VLOOKUP('pořadí-čas'!$A41,'Startovní listina'!$A$7:$F$313,5,0)</f>
        <v>1974</v>
      </c>
      <c r="E45" s="41" t="n">
        <f aca="false">VLOOKUP('pořadí-čas'!$A41,'Startovní listina'!$A$7:$F$313,4,0)</f>
        <v>0</v>
      </c>
      <c r="F45" s="38" t="n">
        <f aca="false">VLOOKUP('pořadí-čas'!$A41,'Startovní listina'!$A$7:$F$313,1,0)</f>
        <v>17</v>
      </c>
      <c r="G45" s="38" t="str">
        <f aca="false">VLOOKUP('pořadí-čas'!$A41,'Startovní listina'!$A$7:$F$313,6,0)</f>
        <v>B</v>
      </c>
      <c r="H45" s="42" t="n">
        <f aca="false">VLOOKUP('pořadí-čas'!$A41,'pořadí-čas'!$A:$I,3,0)</f>
        <v>0</v>
      </c>
      <c r="I45" s="40" t="str">
        <f aca="false">VLOOKUP('pořadí-čas'!$A41,'pořadí-čas'!$A:$I,4,0)</f>
        <v>:</v>
      </c>
      <c r="J45" s="40" t="n">
        <f aca="false">VLOOKUP('pořadí-čas'!$A41,'pořadí-čas'!$A:$I,5,0)</f>
        <v>0</v>
      </c>
      <c r="K45" s="40" t="str">
        <f aca="false">VLOOKUP('pořadí-čas'!$A41,'pořadí-čas'!$A:$I,6,0)</f>
        <v>47:00</v>
      </c>
      <c r="L45" s="40" t="n">
        <f aca="false">VLOOKUP('pořadí-čas'!$A41,'pořadí-čas'!$A:$I,7,0)</f>
        <v>0</v>
      </c>
    </row>
    <row r="46" customFormat="false" ht="13.8" hidden="false" customHeight="false" outlineLevel="0" collapsed="false">
      <c r="A46" s="38" t="n">
        <f aca="false">VLOOKUP('pořadí-čas'!$A42,'pořadí-čas'!$A:$I,2,0)</f>
        <v>41</v>
      </c>
      <c r="B46" s="39" t="str">
        <f aca="false">VLOOKUP('pořadí-čas'!$A42,'Startovní listina'!$A$7:$F$313,2,0)</f>
        <v>Sova</v>
      </c>
      <c r="C46" s="39" t="str">
        <f aca="false">VLOOKUP('pořadí-čas'!$A42,'Startovní listina'!$A$7:$F$313,3,0)</f>
        <v>Jan</v>
      </c>
      <c r="D46" s="40" t="n">
        <f aca="false">VLOOKUP('pořadí-čas'!$A42,'Startovní listina'!$A$7:$F$313,5,0)</f>
        <v>1965</v>
      </c>
      <c r="E46" s="41" t="str">
        <f aca="false">VLOOKUP('pořadí-čas'!$A42,'Startovní listina'!$A$7:$F$313,4,0)</f>
        <v>MP Praha</v>
      </c>
      <c r="F46" s="38" t="n">
        <f aca="false">VLOOKUP('pořadí-čas'!$A42,'Startovní listina'!$A$7:$F$313,1,0)</f>
        <v>45</v>
      </c>
      <c r="G46" s="38" t="str">
        <f aca="false">VLOOKUP('pořadí-čas'!$A42,'Startovní listina'!$A$7:$F$313,6,0)</f>
        <v>C</v>
      </c>
      <c r="H46" s="42" t="n">
        <f aca="false">VLOOKUP('pořadí-čas'!$A42,'pořadí-čas'!$A:$I,3,0)</f>
        <v>0</v>
      </c>
      <c r="I46" s="40" t="str">
        <f aca="false">VLOOKUP('pořadí-čas'!$A42,'pořadí-čas'!$A:$I,4,0)</f>
        <v>:</v>
      </c>
      <c r="J46" s="40" t="n">
        <f aca="false">VLOOKUP('pořadí-čas'!$A42,'pořadí-čas'!$A:$I,5,0)</f>
        <v>0</v>
      </c>
      <c r="K46" s="40" t="str">
        <f aca="false">VLOOKUP('pořadí-čas'!$A42,'pořadí-čas'!$A:$I,6,0)</f>
        <v>47:08</v>
      </c>
      <c r="L46" s="40" t="n">
        <f aca="false">VLOOKUP('pořadí-čas'!$A42,'pořadí-čas'!$A:$I,7,0)</f>
        <v>0</v>
      </c>
    </row>
    <row r="47" customFormat="false" ht="13.8" hidden="false" customHeight="false" outlineLevel="0" collapsed="false">
      <c r="A47" s="38" t="n">
        <f aca="false">VLOOKUP('pořadí-čas'!$A43,'pořadí-čas'!$A:$I,2,0)</f>
        <v>42</v>
      </c>
      <c r="B47" s="39" t="str">
        <f aca="false">VLOOKUP('pořadí-čas'!$A43,'Startovní listina'!$A$7:$F$313,2,0)</f>
        <v>Volf</v>
      </c>
      <c r="C47" s="39" t="str">
        <f aca="false">VLOOKUP('pořadí-čas'!$A43,'Startovní listina'!$A$7:$F$313,3,0)</f>
        <v>Václav</v>
      </c>
      <c r="D47" s="40" t="n">
        <f aca="false">VLOOKUP('pořadí-čas'!$A43,'Startovní listina'!$A$7:$F$313,5,0)</f>
        <v>1973</v>
      </c>
      <c r="E47" s="41" t="str">
        <f aca="false">VLOOKUP('pořadí-čas'!$A43,'Startovní listina'!$A$7:$F$313,4,0)</f>
        <v>TTD Dobrovice</v>
      </c>
      <c r="F47" s="38" t="n">
        <f aca="false">VLOOKUP('pořadí-čas'!$A43,'Startovní listina'!$A$7:$F$313,1,0)</f>
        <v>55</v>
      </c>
      <c r="G47" s="38" t="str">
        <f aca="false">VLOOKUP('pořadí-čas'!$A43,'Startovní listina'!$A$7:$F$313,6,0)</f>
        <v>B</v>
      </c>
      <c r="H47" s="42" t="n">
        <f aca="false">VLOOKUP('pořadí-čas'!$A43,'pořadí-čas'!$A:$I,3,0)</f>
        <v>0</v>
      </c>
      <c r="I47" s="40" t="str">
        <f aca="false">VLOOKUP('pořadí-čas'!$A43,'pořadí-čas'!$A:$I,4,0)</f>
        <v>:</v>
      </c>
      <c r="J47" s="40" t="n">
        <f aca="false">VLOOKUP('pořadí-čas'!$A43,'pořadí-čas'!$A:$I,5,0)</f>
        <v>0</v>
      </c>
      <c r="K47" s="40" t="str">
        <f aca="false">VLOOKUP('pořadí-čas'!$A43,'pořadí-čas'!$A:$I,6,0)</f>
        <v>47:11</v>
      </c>
      <c r="L47" s="40" t="n">
        <f aca="false">VLOOKUP('pořadí-čas'!$A43,'pořadí-čas'!$A:$I,7,0)</f>
        <v>0</v>
      </c>
    </row>
    <row r="48" customFormat="false" ht="13.8" hidden="false" customHeight="false" outlineLevel="0" collapsed="false">
      <c r="A48" s="38" t="n">
        <f aca="false">VLOOKUP('pořadí-čas'!$A44,'pořadí-čas'!$A:$I,2,0)</f>
        <v>43</v>
      </c>
      <c r="B48" s="39" t="str">
        <f aca="false">VLOOKUP('pořadí-čas'!$A44,'Startovní listina'!$A$7:$F$313,2,0)</f>
        <v>Kesner</v>
      </c>
      <c r="C48" s="39" t="str">
        <f aca="false">VLOOKUP('pořadí-čas'!$A44,'Startovní listina'!$A$7:$F$313,3,0)</f>
        <v>Radek</v>
      </c>
      <c r="D48" s="40" t="n">
        <f aca="false">VLOOKUP('pořadí-čas'!$A44,'Startovní listina'!$A$7:$F$313,5,0)</f>
        <v>1970</v>
      </c>
      <c r="E48" s="41" t="n">
        <f aca="false">VLOOKUP('pořadí-čas'!$A44,'Startovní listina'!$A$7:$F$313,4,0)</f>
        <v>0</v>
      </c>
      <c r="F48" s="38" t="n">
        <f aca="false">VLOOKUP('pořadí-čas'!$A44,'Startovní listina'!$A$7:$F$313,1,0)</f>
        <v>20</v>
      </c>
      <c r="G48" s="38" t="str">
        <f aca="false">VLOOKUP('pořadí-čas'!$A44,'Startovní listina'!$A$7:$F$313,6,0)</f>
        <v>C</v>
      </c>
      <c r="H48" s="42" t="n">
        <f aca="false">VLOOKUP('pořadí-čas'!$A44,'pořadí-čas'!$A:$I,3,0)</f>
        <v>0</v>
      </c>
      <c r="I48" s="40" t="str">
        <f aca="false">VLOOKUP('pořadí-čas'!$A44,'pořadí-čas'!$A:$I,4,0)</f>
        <v>:</v>
      </c>
      <c r="J48" s="40" t="n">
        <f aca="false">VLOOKUP('pořadí-čas'!$A44,'pořadí-čas'!$A:$I,5,0)</f>
        <v>0</v>
      </c>
      <c r="K48" s="40" t="str">
        <f aca="false">VLOOKUP('pořadí-čas'!$A44,'pořadí-čas'!$A:$I,6,0)</f>
        <v>47:31</v>
      </c>
      <c r="L48" s="40" t="n">
        <f aca="false">VLOOKUP('pořadí-čas'!$A44,'pořadí-čas'!$A:$I,7,0)</f>
        <v>0</v>
      </c>
    </row>
    <row r="49" customFormat="false" ht="13.8" hidden="false" customHeight="false" outlineLevel="0" collapsed="false">
      <c r="A49" s="38" t="n">
        <f aca="false">VLOOKUP('pořadí-čas'!$A45,'pořadí-čas'!$A:$I,2,0)</f>
        <v>44</v>
      </c>
      <c r="B49" s="39" t="str">
        <f aca="false">VLOOKUP('pořadí-čas'!$A45,'Startovní listina'!$A$7:$F$313,2,0)</f>
        <v>Žalud</v>
      </c>
      <c r="C49" s="39" t="str">
        <f aca="false">VLOOKUP('pořadí-čas'!$A45,'Startovní listina'!$A$7:$F$313,3,0)</f>
        <v>Ladislav</v>
      </c>
      <c r="D49" s="40" t="str">
        <f aca="false">VLOOKUP('pořadí-čas'!$A45,'Startovní listina'!$A$7:$F$313,5,0)</f>
        <v>1972</v>
      </c>
      <c r="E49" s="41" t="str">
        <f aca="false">VLOOKUP('pořadí-čas'!$A45,'Startovní listina'!$A$7:$F$313,4,0)</f>
        <v>Triatlon Mladá Boleslav</v>
      </c>
      <c r="F49" s="38" t="n">
        <f aca="false">VLOOKUP('pořadí-čas'!$A45,'Startovní listina'!$A$7:$F$313,1,0)</f>
        <v>90</v>
      </c>
      <c r="G49" s="38" t="str">
        <f aca="false">VLOOKUP('pořadí-čas'!$A45,'Startovní listina'!$A$7:$F$313,6,0)</f>
        <v>B</v>
      </c>
      <c r="H49" s="42" t="n">
        <f aca="false">VLOOKUP('pořadí-čas'!$A45,'pořadí-čas'!$A:$I,3,0)</f>
        <v>0</v>
      </c>
      <c r="I49" s="40" t="str">
        <f aca="false">VLOOKUP('pořadí-čas'!$A45,'pořadí-čas'!$A:$I,4,0)</f>
        <v>:</v>
      </c>
      <c r="J49" s="40" t="n">
        <f aca="false">VLOOKUP('pořadí-čas'!$A45,'pořadí-čas'!$A:$I,5,0)</f>
        <v>0</v>
      </c>
      <c r="K49" s="40" t="str">
        <f aca="false">VLOOKUP('pořadí-čas'!$A45,'pořadí-čas'!$A:$I,6,0)</f>
        <v>47:45</v>
      </c>
      <c r="L49" s="40" t="n">
        <f aca="false">VLOOKUP('pořadí-čas'!$A45,'pořadí-čas'!$A:$I,7,0)</f>
        <v>0</v>
      </c>
    </row>
    <row r="50" customFormat="false" ht="13.8" hidden="false" customHeight="false" outlineLevel="0" collapsed="false">
      <c r="A50" s="38" t="n">
        <f aca="false">VLOOKUP('pořadí-čas'!$A46,'pořadí-čas'!$A:$I,2,0)</f>
        <v>45</v>
      </c>
      <c r="B50" s="39" t="str">
        <f aca="false">VLOOKUP('pořadí-čas'!$A46,'Startovní listina'!$A$7:$F$313,2,0)</f>
        <v>Potužák</v>
      </c>
      <c r="C50" s="39" t="str">
        <f aca="false">VLOOKUP('pořadí-čas'!$A46,'Startovní listina'!$A$7:$F$313,3,0)</f>
        <v>Miloš</v>
      </c>
      <c r="D50" s="40" t="str">
        <f aca="false">VLOOKUP('pořadí-čas'!$A46,'Startovní listina'!$A$7:$F$313,5,0)</f>
        <v>1953</v>
      </c>
      <c r="E50" s="41" t="str">
        <f aca="false">VLOOKUP('pořadí-čas'!$A46,'Startovní listina'!$A$7:$F$313,4,0)</f>
        <v>Bakov nad Jizerou</v>
      </c>
      <c r="F50" s="38" t="n">
        <f aca="false">VLOOKUP('pořadí-čas'!$A46,'Startovní listina'!$A$7:$F$313,1,0)</f>
        <v>81</v>
      </c>
      <c r="G50" s="38" t="str">
        <f aca="false">VLOOKUP('pořadí-čas'!$A46,'Startovní listina'!$A$7:$F$313,6,0)</f>
        <v>D</v>
      </c>
      <c r="H50" s="42" t="n">
        <f aca="false">VLOOKUP('pořadí-čas'!$A46,'pořadí-čas'!$A:$I,3,0)</f>
        <v>0</v>
      </c>
      <c r="I50" s="40" t="str">
        <f aca="false">VLOOKUP('pořadí-čas'!$A46,'pořadí-čas'!$A:$I,4,0)</f>
        <v>:</v>
      </c>
      <c r="J50" s="40" t="n">
        <f aca="false">VLOOKUP('pořadí-čas'!$A46,'pořadí-čas'!$A:$I,5,0)</f>
        <v>0</v>
      </c>
      <c r="K50" s="40" t="str">
        <f aca="false">VLOOKUP('pořadí-čas'!$A46,'pořadí-čas'!$A:$I,6,0)</f>
        <v>47:48</v>
      </c>
      <c r="L50" s="40" t="n">
        <f aca="false">VLOOKUP('pořadí-čas'!$A46,'pořadí-čas'!$A:$I,7,0)</f>
        <v>0</v>
      </c>
    </row>
    <row r="51" customFormat="false" ht="13.8" hidden="false" customHeight="false" outlineLevel="0" collapsed="false">
      <c r="A51" s="38" t="n">
        <f aca="false">VLOOKUP('pořadí-čas'!$A47,'pořadí-čas'!$A:$I,2,0)</f>
        <v>46</v>
      </c>
      <c r="B51" s="39" t="str">
        <f aca="false">VLOOKUP('pořadí-čas'!$A47,'Startovní listina'!$A$7:$F$313,2,0)</f>
        <v>Svoboda</v>
      </c>
      <c r="C51" s="39" t="str">
        <f aca="false">VLOOKUP('pořadí-čas'!$A47,'Startovní listina'!$A$7:$F$313,3,0)</f>
        <v>Václav</v>
      </c>
      <c r="D51" s="40" t="n">
        <f aca="false">VLOOKUP('pořadí-čas'!$A47,'Startovní listina'!$A$7:$F$313,5,0)</f>
        <v>1949</v>
      </c>
      <c r="E51" s="41" t="str">
        <f aca="false">VLOOKUP('pořadí-čas'!$A47,'Startovní listina'!$A$7:$F$313,4,0)</f>
        <v>Plnej pupek Č.Budějovice</v>
      </c>
      <c r="F51" s="38" t="n">
        <f aca="false">VLOOKUP('pořadí-čas'!$A47,'Startovní listina'!$A$7:$F$313,1,0)</f>
        <v>46</v>
      </c>
      <c r="G51" s="38" t="str">
        <f aca="false">VLOOKUP('pořadí-čas'!$A47,'Startovní listina'!$A$7:$F$313,6,0)</f>
        <v>E</v>
      </c>
      <c r="H51" s="42" t="n">
        <f aca="false">VLOOKUP('pořadí-čas'!$A47,'pořadí-čas'!$A:$I,3,0)</f>
        <v>0</v>
      </c>
      <c r="I51" s="40" t="str">
        <f aca="false">VLOOKUP('pořadí-čas'!$A47,'pořadí-čas'!$A:$I,4,0)</f>
        <v>:</v>
      </c>
      <c r="J51" s="40" t="n">
        <f aca="false">VLOOKUP('pořadí-čas'!$A47,'pořadí-čas'!$A:$I,5,0)</f>
        <v>0</v>
      </c>
      <c r="K51" s="40" t="str">
        <f aca="false">VLOOKUP('pořadí-čas'!$A47,'pořadí-čas'!$A:$I,6,0)</f>
        <v>48:21</v>
      </c>
      <c r="L51" s="40" t="n">
        <f aca="false">VLOOKUP('pořadí-čas'!$A47,'pořadí-čas'!$A:$I,7,0)</f>
        <v>0</v>
      </c>
    </row>
    <row r="52" customFormat="false" ht="13.8" hidden="false" customHeight="false" outlineLevel="0" collapsed="false">
      <c r="A52" s="38" t="n">
        <f aca="false">VLOOKUP('pořadí-čas'!$A48,'pořadí-čas'!$A:$I,2,0)</f>
        <v>47</v>
      </c>
      <c r="B52" s="39" t="str">
        <f aca="false">VLOOKUP('pořadí-čas'!$A48,'Startovní listina'!$A$7:$F$313,2,0)</f>
        <v>Kmeťová</v>
      </c>
      <c r="C52" s="39" t="str">
        <f aca="false">VLOOKUP('pořadí-čas'!$A48,'Startovní listina'!$A$7:$F$313,3,0)</f>
        <v>Alena</v>
      </c>
      <c r="D52" s="40" t="n">
        <f aca="false">VLOOKUP('pořadí-čas'!$A48,'Startovní listina'!$A$7:$F$313,5,0)</f>
        <v>1984</v>
      </c>
      <c r="E52" s="41" t="n">
        <f aca="false">VLOOKUP('pořadí-čas'!$A48,'Startovní listina'!$A$7:$F$313,4,0)</f>
        <v>0</v>
      </c>
      <c r="F52" s="38" t="n">
        <f aca="false">VLOOKUP('pořadí-čas'!$A48,'Startovní listina'!$A$7:$F$313,1,0)</f>
        <v>21</v>
      </c>
      <c r="G52" s="38" t="str">
        <f aca="false">VLOOKUP('pořadí-čas'!$A48,'Startovní listina'!$A$7:$F$313,6,0)</f>
        <v>G</v>
      </c>
      <c r="H52" s="42" t="n">
        <f aca="false">VLOOKUP('pořadí-čas'!$A48,'pořadí-čas'!$A:$I,3,0)</f>
        <v>0</v>
      </c>
      <c r="I52" s="40" t="str">
        <f aca="false">VLOOKUP('pořadí-čas'!$A48,'pořadí-čas'!$A:$I,4,0)</f>
        <v>:</v>
      </c>
      <c r="J52" s="40" t="n">
        <f aca="false">VLOOKUP('pořadí-čas'!$A48,'pořadí-čas'!$A:$I,5,0)</f>
        <v>0</v>
      </c>
      <c r="K52" s="40" t="str">
        <f aca="false">VLOOKUP('pořadí-čas'!$A48,'pořadí-čas'!$A:$I,6,0)</f>
        <v>48:36</v>
      </c>
      <c r="L52" s="40" t="n">
        <f aca="false">VLOOKUP('pořadí-čas'!$A48,'pořadí-čas'!$A:$I,7,0)</f>
        <v>0</v>
      </c>
    </row>
    <row r="53" customFormat="false" ht="13.8" hidden="false" customHeight="false" outlineLevel="0" collapsed="false">
      <c r="A53" s="38" t="n">
        <f aca="false">VLOOKUP('pořadí-čas'!$A49,'pořadí-čas'!$A:$I,2,0)</f>
        <v>48</v>
      </c>
      <c r="B53" s="39" t="str">
        <f aca="false">VLOOKUP('pořadí-čas'!$A49,'Startovní listina'!$A$7:$F$313,2,0)</f>
        <v>Štípek</v>
      </c>
      <c r="C53" s="39" t="str">
        <f aca="false">VLOOKUP('pořadí-čas'!$A49,'Startovní listina'!$A$7:$F$313,3,0)</f>
        <v>Roman</v>
      </c>
      <c r="D53" s="40" t="n">
        <f aca="false">VLOOKUP('pořadí-čas'!$A49,'Startovní listina'!$A$7:$F$313,5,0)</f>
        <v>1975</v>
      </c>
      <c r="E53" s="41" t="str">
        <f aca="false">VLOOKUP('pořadí-čas'!$A49,'Startovní listina'!$A$7:$F$313,4,0)</f>
        <v>TTT Rokla</v>
      </c>
      <c r="F53" s="38" t="n">
        <f aca="false">VLOOKUP('pořadí-čas'!$A49,'Startovní listina'!$A$7:$F$313,1,0)</f>
        <v>48</v>
      </c>
      <c r="G53" s="38" t="str">
        <f aca="false">VLOOKUP('pořadí-čas'!$A49,'Startovní listina'!$A$7:$F$313,6,0)</f>
        <v>B</v>
      </c>
      <c r="H53" s="42" t="n">
        <f aca="false">VLOOKUP('pořadí-čas'!$A49,'pořadí-čas'!$A:$I,3,0)</f>
        <v>0</v>
      </c>
      <c r="I53" s="40" t="str">
        <f aca="false">VLOOKUP('pořadí-čas'!$A49,'pořadí-čas'!$A:$I,4,0)</f>
        <v>:</v>
      </c>
      <c r="J53" s="40" t="n">
        <f aca="false">VLOOKUP('pořadí-čas'!$A49,'pořadí-čas'!$A:$I,5,0)</f>
        <v>0</v>
      </c>
      <c r="K53" s="40" t="str">
        <f aca="false">VLOOKUP('pořadí-čas'!$A49,'pořadí-čas'!$A:$I,6,0)</f>
        <v>49:01</v>
      </c>
      <c r="L53" s="40" t="n">
        <f aca="false">VLOOKUP('pořadí-čas'!$A49,'pořadí-čas'!$A:$I,7,0)</f>
        <v>0</v>
      </c>
    </row>
    <row r="54" customFormat="false" ht="13.8" hidden="false" customHeight="false" outlineLevel="0" collapsed="false">
      <c r="A54" s="38" t="n">
        <f aca="false">VLOOKUP('pořadí-čas'!$A50,'pořadí-čas'!$A:$I,2,0)</f>
        <v>49</v>
      </c>
      <c r="B54" s="39" t="str">
        <f aca="false">VLOOKUP('pořadí-čas'!$A50,'Startovní listina'!$A$7:$F$313,2,0)</f>
        <v>Zeman</v>
      </c>
      <c r="C54" s="39" t="str">
        <f aca="false">VLOOKUP('pořadí-čas'!$A50,'Startovní listina'!$A$7:$F$313,3,0)</f>
        <v>Vladimír</v>
      </c>
      <c r="D54" s="40" t="str">
        <f aca="false">VLOOKUP('pořadí-čas'!$A50,'Startovní listina'!$A$7:$F$313,5,0)</f>
        <v>1959</v>
      </c>
      <c r="E54" s="41" t="str">
        <f aca="false">VLOOKUP('pořadí-čas'!$A50,'Startovní listina'!$A$7:$F$313,4,0)</f>
        <v>Sokol Kolín atletika</v>
      </c>
      <c r="F54" s="38" t="n">
        <f aca="false">VLOOKUP('pořadí-čas'!$A50,'Startovní listina'!$A$7:$F$313,1,0)</f>
        <v>79</v>
      </c>
      <c r="G54" s="38" t="str">
        <f aca="false">VLOOKUP('pořadí-čas'!$A50,'Startovní listina'!$A$7:$F$313,6,0)</f>
        <v>D</v>
      </c>
      <c r="H54" s="42" t="n">
        <f aca="false">VLOOKUP('pořadí-čas'!$A50,'pořadí-čas'!$A:$I,3,0)</f>
        <v>0</v>
      </c>
      <c r="I54" s="40" t="str">
        <f aca="false">VLOOKUP('pořadí-čas'!$A50,'pořadí-čas'!$A:$I,4,0)</f>
        <v>:</v>
      </c>
      <c r="J54" s="40" t="n">
        <f aca="false">VLOOKUP('pořadí-čas'!$A50,'pořadí-čas'!$A:$I,5,0)</f>
        <v>0</v>
      </c>
      <c r="K54" s="40" t="str">
        <f aca="false">VLOOKUP('pořadí-čas'!$A50,'pořadí-čas'!$A:$I,6,0)</f>
        <v>49:42</v>
      </c>
      <c r="L54" s="40" t="n">
        <f aca="false">VLOOKUP('pořadí-čas'!$A50,'pořadí-čas'!$A:$I,7,0)</f>
        <v>0</v>
      </c>
    </row>
    <row r="55" customFormat="false" ht="13.8" hidden="false" customHeight="false" outlineLevel="0" collapsed="false">
      <c r="A55" s="38" t="n">
        <f aca="false">VLOOKUP('pořadí-čas'!$A51,'pořadí-čas'!$A:$I,2,0)</f>
        <v>50</v>
      </c>
      <c r="B55" s="39" t="str">
        <f aca="false">VLOOKUP('pořadí-čas'!$A51,'Startovní listina'!$A$7:$F$313,2,0)</f>
        <v>Rejholec</v>
      </c>
      <c r="C55" s="39" t="str">
        <f aca="false">VLOOKUP('pořadí-čas'!$A51,'Startovní listina'!$A$7:$F$313,3,0)</f>
        <v>Josef</v>
      </c>
      <c r="D55" s="40" t="str">
        <f aca="false">VLOOKUP('pořadí-čas'!$A51,'Startovní listina'!$A$7:$F$313,5,0)</f>
        <v>1970</v>
      </c>
      <c r="E55" s="41" t="str">
        <f aca="false">VLOOKUP('pořadí-čas'!$A51,'Startovní listina'!$A$7:$F$313,4,0)</f>
        <v>GP Kolín</v>
      </c>
      <c r="F55" s="38" t="n">
        <f aca="false">VLOOKUP('pořadí-čas'!$A51,'Startovní listina'!$A$7:$F$313,1,0)</f>
        <v>94</v>
      </c>
      <c r="G55" s="38" t="str">
        <f aca="false">VLOOKUP('pořadí-čas'!$A51,'Startovní listina'!$A$7:$F$313,6,0)</f>
        <v>C</v>
      </c>
      <c r="H55" s="42" t="n">
        <f aca="false">VLOOKUP('pořadí-čas'!$A51,'pořadí-čas'!$A:$I,3,0)</f>
        <v>0</v>
      </c>
      <c r="I55" s="40" t="str">
        <f aca="false">VLOOKUP('pořadí-čas'!$A51,'pořadí-čas'!$A:$I,4,0)</f>
        <v>:</v>
      </c>
      <c r="J55" s="40" t="n">
        <f aca="false">VLOOKUP('pořadí-čas'!$A51,'pořadí-čas'!$A:$I,5,0)</f>
        <v>0</v>
      </c>
      <c r="K55" s="40" t="str">
        <f aca="false">VLOOKUP('pořadí-čas'!$A51,'pořadí-čas'!$A:$I,6,0)</f>
        <v>49:42</v>
      </c>
      <c r="L55" s="40" t="n">
        <f aca="false">VLOOKUP('pořadí-čas'!$A51,'pořadí-čas'!$A:$I,7,0)</f>
        <v>0</v>
      </c>
    </row>
    <row r="56" customFormat="false" ht="13.8" hidden="false" customHeight="false" outlineLevel="0" collapsed="false">
      <c r="A56" s="38" t="n">
        <f aca="false">VLOOKUP('pořadí-čas'!$A52,'pořadí-čas'!$A:$I,2,0)</f>
        <v>51</v>
      </c>
      <c r="B56" s="39" t="str">
        <f aca="false">VLOOKUP('pořadí-čas'!$A52,'Startovní listina'!$A$7:$F$313,2,0)</f>
        <v>Vavrochová</v>
      </c>
      <c r="C56" s="39" t="str">
        <f aca="false">VLOOKUP('pořadí-čas'!$A52,'Startovní listina'!$A$7:$F$313,3,0)</f>
        <v>Monika</v>
      </c>
      <c r="D56" s="40" t="str">
        <f aca="false">VLOOKUP('pořadí-čas'!$A52,'Startovní listina'!$A$7:$F$313,5,0)</f>
        <v>1968</v>
      </c>
      <c r="E56" s="41" t="str">
        <f aca="false">VLOOKUP('pořadí-čas'!$A52,'Startovní listina'!$A$7:$F$313,4,0)</f>
        <v>GP Kolín</v>
      </c>
      <c r="F56" s="38" t="n">
        <f aca="false">VLOOKUP('pořadí-čas'!$A52,'Startovní listina'!$A$7:$F$313,1,0)</f>
        <v>77</v>
      </c>
      <c r="G56" s="38" t="str">
        <f aca="false">VLOOKUP('pořadí-čas'!$A52,'Startovní listina'!$A$7:$F$313,6,0)</f>
        <v>H</v>
      </c>
      <c r="H56" s="42" t="n">
        <f aca="false">VLOOKUP('pořadí-čas'!$A52,'pořadí-čas'!$A:$I,3,0)</f>
        <v>0</v>
      </c>
      <c r="I56" s="40" t="str">
        <f aca="false">VLOOKUP('pořadí-čas'!$A52,'pořadí-čas'!$A:$I,4,0)</f>
        <v>:</v>
      </c>
      <c r="J56" s="40" t="n">
        <f aca="false">VLOOKUP('pořadí-čas'!$A52,'pořadí-čas'!$A:$I,5,0)</f>
        <v>0</v>
      </c>
      <c r="K56" s="40" t="str">
        <f aca="false">VLOOKUP('pořadí-čas'!$A52,'pořadí-čas'!$A:$I,6,0)</f>
        <v>49:56</v>
      </c>
      <c r="L56" s="40" t="n">
        <f aca="false">VLOOKUP('pořadí-čas'!$A52,'pořadí-čas'!$A:$I,7,0)</f>
        <v>0</v>
      </c>
    </row>
    <row r="57" customFormat="false" ht="13.8" hidden="false" customHeight="false" outlineLevel="0" collapsed="false">
      <c r="A57" s="38" t="n">
        <f aca="false">VLOOKUP('pořadí-čas'!$A53,'pořadí-čas'!$A:$I,2,0)</f>
        <v>52</v>
      </c>
      <c r="B57" s="39" t="str">
        <f aca="false">VLOOKUP('pořadí-čas'!$A53,'Startovní listina'!$A$7:$F$313,2,0)</f>
        <v>Nedomová</v>
      </c>
      <c r="C57" s="39" t="str">
        <f aca="false">VLOOKUP('pořadí-čas'!$A53,'Startovní listina'!$A$7:$F$313,3,0)</f>
        <v>Iva</v>
      </c>
      <c r="D57" s="40" t="str">
        <f aca="false">VLOOKUP('pořadí-čas'!$A53,'Startovní listina'!$A$7:$F$313,5,0)</f>
        <v>1978</v>
      </c>
      <c r="E57" s="41" t="str">
        <f aca="false">VLOOKUP('pořadí-čas'!$A53,'Startovní listina'!$A$7:$F$313,4,0)</f>
        <v>Běhej Poděbrady</v>
      </c>
      <c r="F57" s="38" t="n">
        <f aca="false">VLOOKUP('pořadí-čas'!$A53,'Startovní listina'!$A$7:$F$313,1,0)</f>
        <v>68</v>
      </c>
      <c r="G57" s="38" t="str">
        <f aca="false">VLOOKUP('pořadí-čas'!$A53,'Startovní listina'!$A$7:$F$313,6,0)</f>
        <v>G</v>
      </c>
      <c r="H57" s="42" t="n">
        <f aca="false">VLOOKUP('pořadí-čas'!$A53,'pořadí-čas'!$A:$I,3,0)</f>
        <v>0</v>
      </c>
      <c r="I57" s="40" t="str">
        <f aca="false">VLOOKUP('pořadí-čas'!$A53,'pořadí-čas'!$A:$I,4,0)</f>
        <v>:</v>
      </c>
      <c r="J57" s="40" t="n">
        <f aca="false">VLOOKUP('pořadí-čas'!$A53,'pořadí-čas'!$A:$I,5,0)</f>
        <v>0</v>
      </c>
      <c r="K57" s="40" t="str">
        <f aca="false">VLOOKUP('pořadí-čas'!$A53,'pořadí-čas'!$A:$I,6,0)</f>
        <v>50:14</v>
      </c>
      <c r="L57" s="40" t="n">
        <f aca="false">VLOOKUP('pořadí-čas'!$A53,'pořadí-čas'!$A:$I,7,0)</f>
        <v>0</v>
      </c>
    </row>
    <row r="58" customFormat="false" ht="13.8" hidden="false" customHeight="false" outlineLevel="0" collapsed="false">
      <c r="A58" s="38" t="n">
        <f aca="false">VLOOKUP('pořadí-čas'!$A54,'pořadí-čas'!$A:$I,2,0)</f>
        <v>53</v>
      </c>
      <c r="B58" s="39" t="str">
        <f aca="false">VLOOKUP('pořadí-čas'!$A54,'Startovní listina'!$A$7:$F$313,2,0)</f>
        <v>Chwistek</v>
      </c>
      <c r="C58" s="39" t="str">
        <f aca="false">VLOOKUP('pořadí-čas'!$A54,'Startovní listina'!$A$7:$F$313,3,0)</f>
        <v>Libor</v>
      </c>
      <c r="D58" s="40" t="str">
        <f aca="false">VLOOKUP('pořadí-čas'!$A54,'Startovní listina'!$A$7:$F$313,5,0)</f>
        <v>1965</v>
      </c>
      <c r="E58" s="41" t="str">
        <f aca="false">VLOOKUP('pořadí-čas'!$A54,'Startovní listina'!$A$7:$F$313,4,0)</f>
        <v>GP Kolín</v>
      </c>
      <c r="F58" s="38" t="n">
        <f aca="false">VLOOKUP('pořadí-čas'!$A54,'Startovní listina'!$A$7:$F$313,1,0)</f>
        <v>95</v>
      </c>
      <c r="G58" s="38" t="str">
        <f aca="false">VLOOKUP('pořadí-čas'!$A54,'Startovní listina'!$A$7:$F$313,6,0)</f>
        <v>C</v>
      </c>
      <c r="H58" s="42" t="n">
        <f aca="false">VLOOKUP('pořadí-čas'!$A54,'pořadí-čas'!$A:$I,3,0)</f>
        <v>0</v>
      </c>
      <c r="I58" s="40" t="str">
        <f aca="false">VLOOKUP('pořadí-čas'!$A54,'pořadí-čas'!$A:$I,4,0)</f>
        <v>:</v>
      </c>
      <c r="J58" s="40" t="n">
        <f aca="false">VLOOKUP('pořadí-čas'!$A54,'pořadí-čas'!$A:$I,5,0)</f>
        <v>0</v>
      </c>
      <c r="K58" s="40" t="str">
        <f aca="false">VLOOKUP('pořadí-čas'!$A54,'pořadí-čas'!$A:$I,6,0)</f>
        <v>50:55</v>
      </c>
      <c r="L58" s="40" t="n">
        <f aca="false">VLOOKUP('pořadí-čas'!$A54,'pořadí-čas'!$A:$I,7,0)</f>
        <v>0</v>
      </c>
    </row>
    <row r="59" customFormat="false" ht="13.8" hidden="false" customHeight="false" outlineLevel="0" collapsed="false">
      <c r="A59" s="38" t="n">
        <f aca="false">VLOOKUP('pořadí-čas'!$A55,'pořadí-čas'!$A:$I,2,0)</f>
        <v>54</v>
      </c>
      <c r="B59" s="39" t="str">
        <f aca="false">VLOOKUP('pořadí-čas'!$A55,'Startovní listina'!$A$7:$F$313,2,0)</f>
        <v>Peer</v>
      </c>
      <c r="C59" s="39" t="str">
        <f aca="false">VLOOKUP('pořadí-čas'!$A55,'Startovní listina'!$A$7:$F$313,3,0)</f>
        <v>Ivoš</v>
      </c>
      <c r="D59" s="40" t="n">
        <f aca="false">VLOOKUP('pořadí-čas'!$A55,'Startovní listina'!$A$7:$F$313,5,0)</f>
        <v>1965</v>
      </c>
      <c r="E59" s="41" t="str">
        <f aca="false">VLOOKUP('pořadí-čas'!$A55,'Startovní listina'!$A$7:$F$313,4,0)</f>
        <v>Dolany</v>
      </c>
      <c r="F59" s="38" t="n">
        <f aca="false">VLOOKUP('pořadí-čas'!$A55,'Startovní listina'!$A$7:$F$313,1,0)</f>
        <v>32</v>
      </c>
      <c r="G59" s="38" t="str">
        <f aca="false">VLOOKUP('pořadí-čas'!$A55,'Startovní listina'!$A$7:$F$313,6,0)</f>
        <v>C</v>
      </c>
      <c r="H59" s="42" t="n">
        <f aca="false">VLOOKUP('pořadí-čas'!$A55,'pořadí-čas'!$A:$I,3,0)</f>
        <v>0</v>
      </c>
      <c r="I59" s="40" t="str">
        <f aca="false">VLOOKUP('pořadí-čas'!$A55,'pořadí-čas'!$A:$I,4,0)</f>
        <v>:</v>
      </c>
      <c r="J59" s="40" t="n">
        <f aca="false">VLOOKUP('pořadí-čas'!$A55,'pořadí-čas'!$A:$I,5,0)</f>
        <v>0</v>
      </c>
      <c r="K59" s="40" t="str">
        <f aca="false">VLOOKUP('pořadí-čas'!$A55,'pořadí-čas'!$A:$I,6,0)</f>
        <v>51:06</v>
      </c>
      <c r="L59" s="40" t="n">
        <f aca="false">VLOOKUP('pořadí-čas'!$A55,'pořadí-čas'!$A:$I,7,0)</f>
        <v>0</v>
      </c>
    </row>
    <row r="60" customFormat="false" ht="13.8" hidden="false" customHeight="false" outlineLevel="0" collapsed="false">
      <c r="A60" s="38" t="n">
        <f aca="false">VLOOKUP('pořadí-čas'!$A56,'pořadí-čas'!$A:$I,2,0)</f>
        <v>55</v>
      </c>
      <c r="B60" s="39" t="str">
        <f aca="false">VLOOKUP('pořadí-čas'!$A56,'Startovní listina'!$A$7:$F$313,2,0)</f>
        <v>Hrabánek</v>
      </c>
      <c r="C60" s="39" t="str">
        <f aca="false">VLOOKUP('pořadí-čas'!$A56,'Startovní listina'!$A$7:$F$313,3,0)</f>
        <v>Vojtěch</v>
      </c>
      <c r="D60" s="40" t="n">
        <f aca="false">VLOOKUP('pořadí-čas'!$A56,'Startovní listina'!$A$7:$F$313,5,0)</f>
        <v>1975</v>
      </c>
      <c r="E60" s="41" t="str">
        <f aca="false">VLOOKUP('pořadí-čas'!$A56,'Startovní listina'!$A$7:$F$313,4,0)</f>
        <v>Velký Osek</v>
      </c>
      <c r="F60" s="38" t="n">
        <f aca="false">VLOOKUP('pořadí-čas'!$A56,'Startovní listina'!$A$7:$F$313,1,0)</f>
        <v>13</v>
      </c>
      <c r="G60" s="38" t="str">
        <f aca="false">VLOOKUP('pořadí-čas'!$A56,'Startovní listina'!$A$7:$F$313,6,0)</f>
        <v>B</v>
      </c>
      <c r="H60" s="42" t="n">
        <f aca="false">VLOOKUP('pořadí-čas'!$A56,'pořadí-čas'!$A:$I,3,0)</f>
        <v>0</v>
      </c>
      <c r="I60" s="40" t="str">
        <f aca="false">VLOOKUP('pořadí-čas'!$A56,'pořadí-čas'!$A:$I,4,0)</f>
        <v>:</v>
      </c>
      <c r="J60" s="40" t="n">
        <f aca="false">VLOOKUP('pořadí-čas'!$A56,'pořadí-čas'!$A:$I,5,0)</f>
        <v>0</v>
      </c>
      <c r="K60" s="40" t="str">
        <f aca="false">VLOOKUP('pořadí-čas'!$A56,'pořadí-čas'!$A:$I,6,0)</f>
        <v>51:32</v>
      </c>
      <c r="L60" s="40" t="n">
        <f aca="false">VLOOKUP('pořadí-čas'!$A56,'pořadí-čas'!$A:$I,7,0)</f>
        <v>0</v>
      </c>
    </row>
    <row r="61" customFormat="false" ht="13.8" hidden="false" customHeight="false" outlineLevel="0" collapsed="false">
      <c r="A61" s="38" t="n">
        <f aca="false">VLOOKUP('pořadí-čas'!$A57,'pořadí-čas'!$A:$I,2,0)</f>
        <v>56</v>
      </c>
      <c r="B61" s="39" t="str">
        <f aca="false">VLOOKUP('pořadí-čas'!$A57,'Startovní listina'!$A$7:$F$313,2,0)</f>
        <v>Staněk</v>
      </c>
      <c r="C61" s="39" t="str">
        <f aca="false">VLOOKUP('pořadí-čas'!$A57,'Startovní listina'!$A$7:$F$313,3,0)</f>
        <v>Milan</v>
      </c>
      <c r="D61" s="40" t="str">
        <f aca="false">VLOOKUP('pořadí-čas'!$A57,'Startovní listina'!$A$7:$F$313,5,0)</f>
        <v>1966</v>
      </c>
      <c r="E61" s="41" t="str">
        <f aca="false">VLOOKUP('pořadí-čas'!$A57,'Startovní listina'!$A$7:$F$313,4,0)</f>
        <v>Kenast Pečky</v>
      </c>
      <c r="F61" s="38" t="n">
        <f aca="false">VLOOKUP('pořadí-čas'!$A57,'Startovní listina'!$A$7:$F$313,1,0)</f>
        <v>78</v>
      </c>
      <c r="G61" s="38" t="str">
        <f aca="false">VLOOKUP('pořadí-čas'!$A57,'Startovní listina'!$A$7:$F$313,6,0)</f>
        <v>C</v>
      </c>
      <c r="H61" s="42" t="n">
        <f aca="false">VLOOKUP('pořadí-čas'!$A57,'pořadí-čas'!$A:$I,3,0)</f>
        <v>0</v>
      </c>
      <c r="I61" s="40" t="str">
        <f aca="false">VLOOKUP('pořadí-čas'!$A57,'pořadí-čas'!$A:$I,4,0)</f>
        <v>:</v>
      </c>
      <c r="J61" s="40" t="n">
        <f aca="false">VLOOKUP('pořadí-čas'!$A57,'pořadí-čas'!$A:$I,5,0)</f>
        <v>0</v>
      </c>
      <c r="K61" s="40" t="str">
        <f aca="false">VLOOKUP('pořadí-čas'!$A57,'pořadí-čas'!$A:$I,6,0)</f>
        <v>51:40</v>
      </c>
      <c r="L61" s="40" t="n">
        <f aca="false">VLOOKUP('pořadí-čas'!$A57,'pořadí-čas'!$A:$I,7,0)</f>
        <v>0</v>
      </c>
    </row>
    <row r="62" customFormat="false" ht="13.8" hidden="false" customHeight="false" outlineLevel="0" collapsed="false">
      <c r="A62" s="38" t="n">
        <f aca="false">VLOOKUP('pořadí-čas'!$A58,'pořadí-čas'!$A:$I,2,0)</f>
        <v>57</v>
      </c>
      <c r="B62" s="39" t="str">
        <f aca="false">VLOOKUP('pořadí-čas'!$A58,'Startovní listina'!$A$7:$F$313,2,0)</f>
        <v>Hartmanová</v>
      </c>
      <c r="C62" s="39" t="str">
        <f aca="false">VLOOKUP('pořadí-čas'!$A58,'Startovní listina'!$A$7:$F$313,3,0)</f>
        <v>Romana</v>
      </c>
      <c r="D62" s="40" t="n">
        <f aca="false">VLOOKUP('pořadí-čas'!$A58,'Startovní listina'!$A$7:$F$313,5,0)</f>
        <v>1968</v>
      </c>
      <c r="E62" s="41" t="str">
        <f aca="false">VLOOKUP('pořadí-čas'!$A58,'Startovní listina'!$A$7:$F$313,4,0)</f>
        <v>SRTG Kolín</v>
      </c>
      <c r="F62" s="38" t="n">
        <f aca="false">VLOOKUP('pořadí-čas'!$A58,'Startovní listina'!$A$7:$F$313,1,0)</f>
        <v>10</v>
      </c>
      <c r="G62" s="38" t="str">
        <f aca="false">VLOOKUP('pořadí-čas'!$A58,'Startovní listina'!$A$7:$F$313,6,0)</f>
        <v>H</v>
      </c>
      <c r="H62" s="42" t="n">
        <f aca="false">VLOOKUP('pořadí-čas'!$A58,'pořadí-čas'!$A:$I,3,0)</f>
        <v>0</v>
      </c>
      <c r="I62" s="40" t="str">
        <f aca="false">VLOOKUP('pořadí-čas'!$A58,'pořadí-čas'!$A:$I,4,0)</f>
        <v>:</v>
      </c>
      <c r="J62" s="40" t="n">
        <f aca="false">VLOOKUP('pořadí-čas'!$A58,'pořadí-čas'!$A:$I,5,0)</f>
        <v>0</v>
      </c>
      <c r="K62" s="40" t="str">
        <f aca="false">VLOOKUP('pořadí-čas'!$A58,'pořadí-čas'!$A:$I,6,0)</f>
        <v>51:55</v>
      </c>
      <c r="L62" s="40" t="n">
        <f aca="false">VLOOKUP('pořadí-čas'!$A58,'pořadí-čas'!$A:$I,7,0)</f>
        <v>0</v>
      </c>
    </row>
    <row r="63" customFormat="false" ht="13.8" hidden="false" customHeight="false" outlineLevel="0" collapsed="false">
      <c r="A63" s="38" t="n">
        <f aca="false">VLOOKUP('pořadí-čas'!$A59,'pořadí-čas'!$A:$I,2,0)</f>
        <v>58</v>
      </c>
      <c r="B63" s="39" t="str">
        <f aca="false">VLOOKUP('pořadí-čas'!$A59,'Startovní listina'!$A$7:$F$313,2,0)</f>
        <v>Navrátil</v>
      </c>
      <c r="C63" s="39" t="str">
        <f aca="false">VLOOKUP('pořadí-čas'!$A59,'Startovní listina'!$A$7:$F$313,3,0)</f>
        <v>Joska</v>
      </c>
      <c r="D63" s="40" t="n">
        <f aca="false">VLOOKUP('pořadí-čas'!$A59,'Startovní listina'!$A$7:$F$313,5,0)</f>
        <v>1949</v>
      </c>
      <c r="E63" s="41" t="str">
        <f aca="false">VLOOKUP('pořadí-čas'!$A59,'Startovní listina'!$A$7:$F$313,4,0)</f>
        <v>Strančice</v>
      </c>
      <c r="F63" s="38" t="n">
        <f aca="false">VLOOKUP('pořadí-čas'!$A59,'Startovní listina'!$A$7:$F$313,1,0)</f>
        <v>28</v>
      </c>
      <c r="G63" s="38" t="str">
        <f aca="false">VLOOKUP('pořadí-čas'!$A59,'Startovní listina'!$A$7:$F$313,6,0)</f>
        <v>E</v>
      </c>
      <c r="H63" s="42" t="n">
        <f aca="false">VLOOKUP('pořadí-čas'!$A59,'pořadí-čas'!$A:$I,3,0)</f>
        <v>0</v>
      </c>
      <c r="I63" s="40" t="str">
        <f aca="false">VLOOKUP('pořadí-čas'!$A59,'pořadí-čas'!$A:$I,4,0)</f>
        <v>:</v>
      </c>
      <c r="J63" s="40" t="n">
        <f aca="false">VLOOKUP('pořadí-čas'!$A59,'pořadí-čas'!$A:$I,5,0)</f>
        <v>0</v>
      </c>
      <c r="K63" s="40" t="str">
        <f aca="false">VLOOKUP('pořadí-čas'!$A59,'pořadí-čas'!$A:$I,6,0)</f>
        <v>52:19</v>
      </c>
      <c r="L63" s="40" t="n">
        <f aca="false">VLOOKUP('pořadí-čas'!$A59,'pořadí-čas'!$A:$I,7,0)</f>
        <v>0</v>
      </c>
    </row>
    <row r="64" customFormat="false" ht="13.8" hidden="false" customHeight="false" outlineLevel="0" collapsed="false">
      <c r="A64" s="38" t="n">
        <f aca="false">VLOOKUP('pořadí-čas'!$A60,'pořadí-čas'!$A:$I,2,0)</f>
        <v>59</v>
      </c>
      <c r="B64" s="39" t="str">
        <f aca="false">VLOOKUP('pořadí-čas'!$A60,'Startovní listina'!$A$7:$F$313,2,0)</f>
        <v>Sojka</v>
      </c>
      <c r="C64" s="39" t="str">
        <f aca="false">VLOOKUP('pořadí-čas'!$A60,'Startovní listina'!$A$7:$F$313,3,0)</f>
        <v>Ondřej</v>
      </c>
      <c r="D64" s="40" t="n">
        <f aca="false">VLOOKUP('pořadí-čas'!$A60,'Startovní listina'!$A$7:$F$313,5,0)</f>
        <v>1983</v>
      </c>
      <c r="E64" s="43" t="n">
        <f aca="false">VLOOKUP('pořadí-čas'!$A60,'Startovní listina'!$A$7:$F$313,4,0)</f>
        <v>0</v>
      </c>
      <c r="F64" s="38" t="n">
        <f aca="false">VLOOKUP('pořadí-čas'!$A60,'Startovní listina'!$A$7:$F$313,1,0)</f>
        <v>44</v>
      </c>
      <c r="G64" s="38" t="str">
        <f aca="false">VLOOKUP('pořadí-čas'!$A60,'Startovní listina'!$A$7:$F$313,6,0)</f>
        <v>A</v>
      </c>
      <c r="H64" s="42" t="n">
        <f aca="false">VLOOKUP('pořadí-čas'!$A60,'pořadí-čas'!$A:$I,3,0)</f>
        <v>0</v>
      </c>
      <c r="I64" s="40" t="str">
        <f aca="false">VLOOKUP('pořadí-čas'!$A60,'pořadí-čas'!$A:$I,4,0)</f>
        <v>:</v>
      </c>
      <c r="J64" s="40" t="n">
        <f aca="false">VLOOKUP('pořadí-čas'!$A60,'pořadí-čas'!$A:$I,5,0)</f>
        <v>0</v>
      </c>
      <c r="K64" s="40" t="str">
        <f aca="false">VLOOKUP('pořadí-čas'!$A60,'pořadí-čas'!$A:$I,6,0)</f>
        <v>53:15</v>
      </c>
      <c r="L64" s="40" t="n">
        <f aca="false">VLOOKUP('pořadí-čas'!$A60,'pořadí-čas'!$A:$I,7,0)</f>
        <v>0</v>
      </c>
    </row>
    <row r="65" customFormat="false" ht="13.8" hidden="false" customHeight="false" outlineLevel="0" collapsed="false">
      <c r="A65" s="38" t="n">
        <f aca="false">VLOOKUP('pořadí-čas'!$A61,'pořadí-čas'!$A:$I,2,0)</f>
        <v>60</v>
      </c>
      <c r="B65" s="39" t="str">
        <f aca="false">VLOOKUP('pořadí-čas'!$A61,'Startovní listina'!$A$7:$F$313,2,0)</f>
        <v>Vondruška </v>
      </c>
      <c r="C65" s="39" t="str">
        <f aca="false">VLOOKUP('pořadí-čas'!$A61,'Startovní listina'!$A$7:$F$313,3,0)</f>
        <v>Matouš</v>
      </c>
      <c r="D65" s="40" t="str">
        <f aca="false">VLOOKUP('pořadí-čas'!$A61,'Startovní listina'!$A$7:$F$313,5,0)</f>
        <v>1981</v>
      </c>
      <c r="E65" s="43" t="n">
        <f aca="false">VLOOKUP('pořadí-čas'!$A61,'Startovní listina'!$A$7:$F$313,4,0)</f>
        <v>0</v>
      </c>
      <c r="F65" s="38" t="n">
        <f aca="false">VLOOKUP('pořadí-čas'!$A61,'Startovní listina'!$A$7:$F$313,1,0)</f>
        <v>93</v>
      </c>
      <c r="G65" s="38" t="str">
        <f aca="false">VLOOKUP('pořadí-čas'!$A61,'Startovní listina'!$A$7:$F$313,6,0)</f>
        <v>A</v>
      </c>
      <c r="H65" s="42" t="n">
        <f aca="false">VLOOKUP('pořadí-čas'!$A61,'pořadí-čas'!$A:$I,3,0)</f>
        <v>0</v>
      </c>
      <c r="I65" s="40" t="str">
        <f aca="false">VLOOKUP('pořadí-čas'!$A61,'pořadí-čas'!$A:$I,4,0)</f>
        <v>:</v>
      </c>
      <c r="J65" s="40" t="n">
        <f aca="false">VLOOKUP('pořadí-čas'!$A61,'pořadí-čas'!$A:$I,5,0)</f>
        <v>0</v>
      </c>
      <c r="K65" s="40" t="str">
        <f aca="false">VLOOKUP('pořadí-čas'!$A61,'pořadí-čas'!$A:$I,6,0)</f>
        <v>53:33</v>
      </c>
      <c r="L65" s="40" t="n">
        <f aca="false">VLOOKUP('pořadí-čas'!$A61,'pořadí-čas'!$A:$I,7,0)</f>
        <v>0</v>
      </c>
    </row>
    <row r="66" customFormat="false" ht="13.8" hidden="false" customHeight="false" outlineLevel="0" collapsed="false">
      <c r="A66" s="38" t="n">
        <f aca="false">VLOOKUP('pořadí-čas'!$A62,'pořadí-čas'!$A:$I,2,0)</f>
        <v>61</v>
      </c>
      <c r="B66" s="39" t="str">
        <f aca="false">VLOOKUP('pořadí-čas'!$A62,'Startovní listina'!$A$7:$F$313,2,0)</f>
        <v>Valenta</v>
      </c>
      <c r="C66" s="39" t="str">
        <f aca="false">VLOOKUP('pořadí-čas'!$A62,'Startovní listina'!$A$7:$F$313,3,0)</f>
        <v>Michal</v>
      </c>
      <c r="D66" s="40" t="n">
        <f aca="false">VLOOKUP('pořadí-čas'!$A62,'Startovní listina'!$A$7:$F$313,5,0)</f>
        <v>1962</v>
      </c>
      <c r="E66" s="43" t="str">
        <f aca="false">VLOOKUP('pořadí-čas'!$A62,'Startovní listina'!$A$7:$F$313,4,0)</f>
        <v>Tužín</v>
      </c>
      <c r="F66" s="38" t="n">
        <f aca="false">VLOOKUP('pořadí-čas'!$A62,'Startovní listina'!$A$7:$F$313,1,0)</f>
        <v>50</v>
      </c>
      <c r="G66" s="38" t="str">
        <f aca="false">VLOOKUP('pořadí-čas'!$A62,'Startovní listina'!$A$7:$F$313,6,0)</f>
        <v>C</v>
      </c>
      <c r="H66" s="42" t="n">
        <f aca="false">VLOOKUP('pořadí-čas'!$A62,'pořadí-čas'!$A:$I,3,0)</f>
        <v>0</v>
      </c>
      <c r="I66" s="40" t="str">
        <f aca="false">VLOOKUP('pořadí-čas'!$A62,'pořadí-čas'!$A:$I,4,0)</f>
        <v>:</v>
      </c>
      <c r="J66" s="40" t="n">
        <f aca="false">VLOOKUP('pořadí-čas'!$A62,'pořadí-čas'!$A:$I,5,0)</f>
        <v>0</v>
      </c>
      <c r="K66" s="40" t="str">
        <f aca="false">VLOOKUP('pořadí-čas'!$A62,'pořadí-čas'!$A:$I,6,0)</f>
        <v>53:47</v>
      </c>
      <c r="L66" s="40" t="n">
        <f aca="false">VLOOKUP('pořadí-čas'!$A62,'pořadí-čas'!$A:$I,7,0)</f>
        <v>0</v>
      </c>
    </row>
    <row r="67" customFormat="false" ht="13.8" hidden="false" customHeight="false" outlineLevel="0" collapsed="false">
      <c r="A67" s="38" t="n">
        <f aca="false">VLOOKUP('pořadí-čas'!$A63,'pořadí-čas'!$A:$I,2,0)</f>
        <v>62</v>
      </c>
      <c r="B67" s="39" t="str">
        <f aca="false">VLOOKUP('pořadí-čas'!$A63,'Startovní listina'!$A$7:$F$313,2,0)</f>
        <v>Říha</v>
      </c>
      <c r="C67" s="39" t="str">
        <f aca="false">VLOOKUP('pořadí-čas'!$A63,'Startovní listina'!$A$7:$F$313,3,0)</f>
        <v>Miroslav</v>
      </c>
      <c r="D67" s="40" t="n">
        <f aca="false">VLOOKUP('pořadí-čas'!$A63,'Startovní listina'!$A$7:$F$313,5,0)</f>
        <v>1945</v>
      </c>
      <c r="E67" s="43" t="str">
        <f aca="false">VLOOKUP('pořadí-čas'!$A63,'Startovní listina'!$A$7:$F$313,4,0)</f>
        <v>Sokol Sadská</v>
      </c>
      <c r="F67" s="38" t="n">
        <f aca="false">VLOOKUP('pořadí-čas'!$A63,'Startovní listina'!$A$7:$F$313,1,0)</f>
        <v>41</v>
      </c>
      <c r="G67" s="38" t="str">
        <f aca="false">VLOOKUP('pořadí-čas'!$A63,'Startovní listina'!$A$7:$F$313,6,0)</f>
        <v>E</v>
      </c>
      <c r="H67" s="42" t="n">
        <f aca="false">VLOOKUP('pořadí-čas'!$A63,'pořadí-čas'!$A:$I,3,0)</f>
        <v>0</v>
      </c>
      <c r="I67" s="40" t="str">
        <f aca="false">VLOOKUP('pořadí-čas'!$A63,'pořadí-čas'!$A:$I,4,0)</f>
        <v>:</v>
      </c>
      <c r="J67" s="40" t="n">
        <f aca="false">VLOOKUP('pořadí-čas'!$A63,'pořadí-čas'!$A:$I,5,0)</f>
        <v>0</v>
      </c>
      <c r="K67" s="40" t="str">
        <f aca="false">VLOOKUP('pořadí-čas'!$A63,'pořadí-čas'!$A:$I,6,0)</f>
        <v>54:06</v>
      </c>
      <c r="L67" s="40" t="n">
        <f aca="false">VLOOKUP('pořadí-čas'!$A63,'pořadí-čas'!$A:$I,7,0)</f>
        <v>0</v>
      </c>
    </row>
    <row r="68" customFormat="false" ht="13.8" hidden="false" customHeight="false" outlineLevel="0" collapsed="false">
      <c r="A68" s="38" t="n">
        <f aca="false">VLOOKUP('pořadí-čas'!$A64,'pořadí-čas'!$A:$I,2,0)</f>
        <v>63</v>
      </c>
      <c r="B68" s="39" t="str">
        <f aca="false">VLOOKUP('pořadí-čas'!$A64,'Startovní listina'!$A$7:$F$313,2,0)</f>
        <v>Gruml</v>
      </c>
      <c r="C68" s="39" t="str">
        <f aca="false">VLOOKUP('pořadí-čas'!$A64,'Startovní listina'!$A$7:$F$313,3,0)</f>
        <v>Tomáš</v>
      </c>
      <c r="D68" s="40" t="n">
        <f aca="false">VLOOKUP('pořadí-čas'!$A64,'Startovní listina'!$A$7:$F$313,5,0)</f>
        <v>2001</v>
      </c>
      <c r="E68" s="43" t="str">
        <f aca="false">VLOOKUP('pořadí-čas'!$A64,'Startovní listina'!$A$7:$F$313,4,0)</f>
        <v>Sokol Kolín</v>
      </c>
      <c r="F68" s="38" t="n">
        <f aca="false">VLOOKUP('pořadí-čas'!$A64,'Startovní listina'!$A$7:$F$313,1,0)</f>
        <v>8</v>
      </c>
      <c r="G68" s="38" t="str">
        <f aca="false">VLOOKUP('pořadí-čas'!$A64,'Startovní listina'!$A$7:$F$313,6,0)</f>
        <v>A</v>
      </c>
      <c r="H68" s="42" t="n">
        <f aca="false">VLOOKUP('pořadí-čas'!$A64,'pořadí-čas'!$A:$I,3,0)</f>
        <v>0</v>
      </c>
      <c r="I68" s="40" t="str">
        <f aca="false">VLOOKUP('pořadí-čas'!$A64,'pořadí-čas'!$A:$I,4,0)</f>
        <v>:</v>
      </c>
      <c r="J68" s="40" t="n">
        <f aca="false">VLOOKUP('pořadí-čas'!$A64,'pořadí-čas'!$A:$I,5,0)</f>
        <v>0</v>
      </c>
      <c r="K68" s="40" t="str">
        <f aca="false">VLOOKUP('pořadí-čas'!$A64,'pořadí-čas'!$A:$I,6,0)</f>
        <v>54:24</v>
      </c>
      <c r="L68" s="40" t="n">
        <f aca="false">VLOOKUP('pořadí-čas'!$A64,'pořadí-čas'!$A:$I,7,0)</f>
        <v>0</v>
      </c>
    </row>
    <row r="69" customFormat="false" ht="13.8" hidden="false" customHeight="false" outlineLevel="0" collapsed="false">
      <c r="A69" s="38" t="n">
        <f aca="false">VLOOKUP('pořadí-čas'!$A65,'pořadí-čas'!$A:$I,2,0)</f>
        <v>64</v>
      </c>
      <c r="B69" s="39" t="str">
        <f aca="false">VLOOKUP('pořadí-čas'!$A65,'Startovní listina'!$A$7:$F$313,2,0)</f>
        <v>Sajfrt</v>
      </c>
      <c r="C69" s="39" t="str">
        <f aca="false">VLOOKUP('pořadí-čas'!$A65,'Startovní listina'!$A$7:$F$313,3,0)</f>
        <v>David</v>
      </c>
      <c r="D69" s="40" t="n">
        <f aca="false">VLOOKUP('pořadí-čas'!$A65,'Startovní listina'!$A$7:$F$313,5,0)</f>
        <v>2006</v>
      </c>
      <c r="E69" s="43" t="str">
        <f aca="false">VLOOKUP('pořadí-čas'!$A65,'Startovní listina'!$A$7:$F$313,4,0)</f>
        <v>Kolín</v>
      </c>
      <c r="F69" s="38" t="n">
        <f aca="false">VLOOKUP('pořadí-čas'!$A65,'Startovní listina'!$A$7:$F$313,1,0)</f>
        <v>43</v>
      </c>
      <c r="G69" s="38" t="str">
        <f aca="false">VLOOKUP('pořadí-čas'!$A65,'Startovní listina'!$A$7:$F$313,6,0)</f>
        <v>A</v>
      </c>
      <c r="H69" s="42" t="n">
        <f aca="false">VLOOKUP('pořadí-čas'!$A65,'pořadí-čas'!$A:$I,3,0)</f>
        <v>0</v>
      </c>
      <c r="I69" s="40" t="str">
        <f aca="false">VLOOKUP('pořadí-čas'!$A65,'pořadí-čas'!$A:$I,4,0)</f>
        <v>:</v>
      </c>
      <c r="J69" s="40" t="n">
        <f aca="false">VLOOKUP('pořadí-čas'!$A65,'pořadí-čas'!$A:$I,5,0)</f>
        <v>0</v>
      </c>
      <c r="K69" s="40" t="str">
        <f aca="false">VLOOKUP('pořadí-čas'!$A65,'pořadí-čas'!$A:$I,6,0)</f>
        <v>54:26</v>
      </c>
      <c r="L69" s="40" t="n">
        <f aca="false">VLOOKUP('pořadí-čas'!$A65,'pořadí-čas'!$A:$I,7,0)</f>
        <v>0</v>
      </c>
    </row>
    <row r="70" customFormat="false" ht="13.8" hidden="false" customHeight="false" outlineLevel="0" collapsed="false">
      <c r="A70" s="38" t="n">
        <f aca="false">VLOOKUP('pořadí-čas'!$A66,'pořadí-čas'!$A:$I,2,0)</f>
        <v>65</v>
      </c>
      <c r="B70" s="39" t="str">
        <f aca="false">VLOOKUP('pořadí-čas'!$A66,'Startovní listina'!$A$7:$F$313,2,0)</f>
        <v>Sajfrt</v>
      </c>
      <c r="C70" s="39" t="str">
        <f aca="false">VLOOKUP('pořadí-čas'!$A66,'Startovní listina'!$A$7:$F$313,3,0)</f>
        <v>Tomáš</v>
      </c>
      <c r="D70" s="40" t="n">
        <f aca="false">VLOOKUP('pořadí-čas'!$A66,'Startovní listina'!$A$7:$F$313,5,0)</f>
        <v>1975</v>
      </c>
      <c r="E70" s="43" t="str">
        <f aca="false">VLOOKUP('pořadí-čas'!$A66,'Startovní listina'!$A$7:$F$313,4,0)</f>
        <v>Kolín</v>
      </c>
      <c r="F70" s="38" t="n">
        <f aca="false">VLOOKUP('pořadí-čas'!$A66,'Startovní listina'!$A$7:$F$313,1,0)</f>
        <v>42</v>
      </c>
      <c r="G70" s="38" t="str">
        <f aca="false">VLOOKUP('pořadí-čas'!$A66,'Startovní listina'!$A$7:$F$313,6,0)</f>
        <v>B</v>
      </c>
      <c r="H70" s="42" t="n">
        <f aca="false">VLOOKUP('pořadí-čas'!$A66,'pořadí-čas'!$A:$I,3,0)</f>
        <v>0</v>
      </c>
      <c r="I70" s="40" t="str">
        <f aca="false">VLOOKUP('pořadí-čas'!$A66,'pořadí-čas'!$A:$I,4,0)</f>
        <v>:</v>
      </c>
      <c r="J70" s="40" t="n">
        <f aca="false">VLOOKUP('pořadí-čas'!$A66,'pořadí-čas'!$A:$I,5,0)</f>
        <v>0</v>
      </c>
      <c r="K70" s="40" t="str">
        <f aca="false">VLOOKUP('pořadí-čas'!$A66,'pořadí-čas'!$A:$I,6,0)</f>
        <v>54:27</v>
      </c>
      <c r="L70" s="40" t="n">
        <f aca="false">VLOOKUP('pořadí-čas'!$A66,'pořadí-čas'!$A:$I,7,0)</f>
        <v>0</v>
      </c>
    </row>
    <row r="71" customFormat="false" ht="13.8" hidden="false" customHeight="false" outlineLevel="0" collapsed="false">
      <c r="A71" s="38" t="n">
        <f aca="false">VLOOKUP('pořadí-čas'!$A67,'pořadí-čas'!$A:$I,2,0)</f>
        <v>66</v>
      </c>
      <c r="B71" s="39" t="str">
        <f aca="false">VLOOKUP('pořadí-čas'!$A67,'Startovní listina'!$A$7:$F$313,2,0)</f>
        <v>Fedorcanič</v>
      </c>
      <c r="C71" s="39" t="str">
        <f aca="false">VLOOKUP('pořadí-čas'!$A67,'Startovní listina'!$A$7:$F$313,3,0)</f>
        <v>Václav</v>
      </c>
      <c r="D71" s="40" t="n">
        <f aca="false">VLOOKUP('pořadí-čas'!$A67,'Startovní listina'!$A$7:$F$313,5,0)</f>
        <v>1975</v>
      </c>
      <c r="E71" s="43" t="str">
        <f aca="false">VLOOKUP('pořadí-čas'!$A67,'Startovní listina'!$A$7:$F$313,4,0)</f>
        <v>Habrkovice Kutná Hora</v>
      </c>
      <c r="F71" s="38" t="n">
        <f aca="false">VLOOKUP('pořadí-čas'!$A67,'Startovní listina'!$A$7:$F$313,1,0)</f>
        <v>6</v>
      </c>
      <c r="G71" s="38" t="str">
        <f aca="false">VLOOKUP('pořadí-čas'!$A67,'Startovní listina'!$A$7:$F$313,6,0)</f>
        <v>B</v>
      </c>
      <c r="H71" s="42" t="n">
        <f aca="false">VLOOKUP('pořadí-čas'!$A67,'pořadí-čas'!$A:$I,3,0)</f>
        <v>0</v>
      </c>
      <c r="I71" s="40" t="str">
        <f aca="false">VLOOKUP('pořadí-čas'!$A67,'pořadí-čas'!$A:$I,4,0)</f>
        <v>:</v>
      </c>
      <c r="J71" s="40" t="n">
        <f aca="false">VLOOKUP('pořadí-čas'!$A67,'pořadí-čas'!$A:$I,5,0)</f>
        <v>0</v>
      </c>
      <c r="K71" s="40" t="str">
        <f aca="false">VLOOKUP('pořadí-čas'!$A67,'pořadí-čas'!$A:$I,6,0)</f>
        <v>54:28</v>
      </c>
      <c r="L71" s="40" t="n">
        <f aca="false">VLOOKUP('pořadí-čas'!$A67,'pořadí-čas'!$A:$I,7,0)</f>
        <v>0</v>
      </c>
    </row>
    <row r="72" customFormat="false" ht="13.8" hidden="false" customHeight="false" outlineLevel="0" collapsed="false">
      <c r="A72" s="38" t="n">
        <f aca="false">VLOOKUP('pořadí-čas'!$A68,'pořadí-čas'!$A:$I,2,0)</f>
        <v>67</v>
      </c>
      <c r="B72" s="39" t="str">
        <f aca="false">VLOOKUP('pořadí-čas'!$A68,'Startovní listina'!$A$7:$F$313,2,0)</f>
        <v>Kočová </v>
      </c>
      <c r="C72" s="39" t="str">
        <f aca="false">VLOOKUP('pořadí-čas'!$A68,'Startovní listina'!$A$7:$F$313,3,0)</f>
        <v>Vlasta</v>
      </c>
      <c r="D72" s="40" t="str">
        <f aca="false">VLOOKUP('pořadí-čas'!$A68,'Startovní listina'!$A$7:$F$313,5,0)</f>
        <v>1958</v>
      </c>
      <c r="E72" s="43" t="n">
        <f aca="false">VLOOKUP('pořadí-čas'!$A68,'Startovní listina'!$A$7:$F$313,4,0)</f>
        <v>0</v>
      </c>
      <c r="F72" s="38" t="n">
        <f aca="false">VLOOKUP('pořadí-čas'!$A68,'Startovní listina'!$A$7:$F$313,1,0)</f>
        <v>70</v>
      </c>
      <c r="G72" s="38" t="str">
        <f aca="false">VLOOKUP('pořadí-čas'!$A68,'Startovní listina'!$A$7:$F$313,6,0)</f>
        <v>CH</v>
      </c>
      <c r="H72" s="42" t="n">
        <f aca="false">VLOOKUP('pořadí-čas'!$A68,'pořadí-čas'!$A:$I,3,0)</f>
        <v>0</v>
      </c>
      <c r="I72" s="40" t="str">
        <f aca="false">VLOOKUP('pořadí-čas'!$A68,'pořadí-čas'!$A:$I,4,0)</f>
        <v>:</v>
      </c>
      <c r="J72" s="40" t="n">
        <f aca="false">VLOOKUP('pořadí-čas'!$A68,'pořadí-čas'!$A:$I,5,0)</f>
        <v>0</v>
      </c>
      <c r="K72" s="40" t="str">
        <f aca="false">VLOOKUP('pořadí-čas'!$A68,'pořadí-čas'!$A:$I,6,0)</f>
        <v>55:02</v>
      </c>
      <c r="L72" s="40" t="n">
        <f aca="false">VLOOKUP('pořadí-čas'!$A68,'pořadí-čas'!$A:$I,7,0)</f>
        <v>0</v>
      </c>
    </row>
    <row r="73" customFormat="false" ht="13.8" hidden="false" customHeight="false" outlineLevel="0" collapsed="false">
      <c r="A73" s="38" t="n">
        <f aca="false">VLOOKUP('pořadí-čas'!$A69,'pořadí-čas'!$A:$I,2,0)</f>
        <v>68</v>
      </c>
      <c r="B73" s="39" t="str">
        <f aca="false">VLOOKUP('pořadí-čas'!$A69,'Startovní listina'!$A$7:$F$313,2,0)</f>
        <v>Dobiáš</v>
      </c>
      <c r="C73" s="39" t="str">
        <f aca="false">VLOOKUP('pořadí-čas'!$A69,'Startovní listina'!$A$7:$F$313,3,0)</f>
        <v>Ludvík</v>
      </c>
      <c r="D73" s="40" t="str">
        <f aca="false">VLOOKUP('pořadí-čas'!$A69,'Startovní listina'!$A$7:$F$313,5,0)</f>
        <v>1946</v>
      </c>
      <c r="E73" s="43" t="str">
        <f aca="false">VLOOKUP('pořadí-čas'!$A69,'Startovní listina'!$A$7:$F$313,4,0)</f>
        <v>Poděbrady</v>
      </c>
      <c r="F73" s="38" t="n">
        <f aca="false">VLOOKUP('pořadí-čas'!$A69,'Startovní listina'!$A$7:$F$313,1,0)</f>
        <v>82</v>
      </c>
      <c r="G73" s="38" t="str">
        <f aca="false">VLOOKUP('pořadí-čas'!$A69,'Startovní listina'!$A$7:$F$313,6,0)</f>
        <v>E</v>
      </c>
      <c r="H73" s="42" t="n">
        <f aca="false">VLOOKUP('pořadí-čas'!$A69,'pořadí-čas'!$A:$I,3,0)</f>
        <v>0</v>
      </c>
      <c r="I73" s="40" t="str">
        <f aca="false">VLOOKUP('pořadí-čas'!$A69,'pořadí-čas'!$A:$I,4,0)</f>
        <v>:</v>
      </c>
      <c r="J73" s="40" t="n">
        <f aca="false">VLOOKUP('pořadí-čas'!$A69,'pořadí-čas'!$A:$I,5,0)</f>
        <v>0</v>
      </c>
      <c r="K73" s="40" t="str">
        <f aca="false">VLOOKUP('pořadí-čas'!$A69,'pořadí-čas'!$A:$I,6,0)</f>
        <v>55:36</v>
      </c>
      <c r="L73" s="40" t="n">
        <f aca="false">VLOOKUP('pořadí-čas'!$A69,'pořadí-čas'!$A:$I,7,0)</f>
        <v>0</v>
      </c>
    </row>
    <row r="74" customFormat="false" ht="13.8" hidden="false" customHeight="false" outlineLevel="0" collapsed="false">
      <c r="A74" s="38" t="n">
        <f aca="false">VLOOKUP('pořadí-čas'!$A70,'pořadí-čas'!$A:$I,2,0)</f>
        <v>69</v>
      </c>
      <c r="B74" s="39" t="str">
        <f aca="false">VLOOKUP('pořadí-čas'!$A70,'Startovní listina'!$A$7:$F$313,2,0)</f>
        <v>Rauvolfová</v>
      </c>
      <c r="C74" s="39" t="str">
        <f aca="false">VLOOKUP('pořadí-čas'!$A70,'Startovní listina'!$A$7:$F$313,3,0)</f>
        <v>Nicole</v>
      </c>
      <c r="D74" s="40" t="n">
        <f aca="false">VLOOKUP('pořadí-čas'!$A70,'Startovní listina'!$A$7:$F$313,5,0)</f>
        <v>1990</v>
      </c>
      <c r="E74" s="43" t="str">
        <f aca="false">VLOOKUP('pořadí-čas'!$A70,'Startovní listina'!$A$7:$F$313,4,0)</f>
        <v>GP Kolín</v>
      </c>
      <c r="F74" s="38" t="n">
        <f aca="false">VLOOKUP('pořadí-čas'!$A70,'Startovní listina'!$A$7:$F$313,1,0)</f>
        <v>38</v>
      </c>
      <c r="G74" s="38" t="str">
        <f aca="false">VLOOKUP('pořadí-čas'!$A70,'Startovní listina'!$A$7:$F$313,6,0)</f>
        <v>F</v>
      </c>
      <c r="H74" s="42" t="n">
        <f aca="false">VLOOKUP('pořadí-čas'!$A70,'pořadí-čas'!$A:$I,3,0)</f>
        <v>0</v>
      </c>
      <c r="I74" s="40" t="str">
        <f aca="false">VLOOKUP('pořadí-čas'!$A70,'pořadí-čas'!$A:$I,4,0)</f>
        <v>:</v>
      </c>
      <c r="J74" s="40" t="n">
        <f aca="false">VLOOKUP('pořadí-čas'!$A70,'pořadí-čas'!$A:$I,5,0)</f>
        <v>0</v>
      </c>
      <c r="K74" s="40" t="str">
        <f aca="false">VLOOKUP('pořadí-čas'!$A70,'pořadí-čas'!$A:$I,6,0)</f>
        <v>57:06</v>
      </c>
      <c r="L74" s="40" t="n">
        <f aca="false">VLOOKUP('pořadí-čas'!$A70,'pořadí-čas'!$A:$I,7,0)</f>
        <v>0</v>
      </c>
    </row>
    <row r="75" customFormat="false" ht="13.8" hidden="false" customHeight="false" outlineLevel="0" collapsed="false">
      <c r="A75" s="38" t="n">
        <f aca="false">VLOOKUP('pořadí-čas'!$A71,'pořadí-čas'!$A:$I,2,0)</f>
        <v>70</v>
      </c>
      <c r="B75" s="39" t="str">
        <f aca="false">VLOOKUP('pořadí-čas'!$A71,'Startovní listina'!$A$7:$F$313,2,0)</f>
        <v>Pospíšek </v>
      </c>
      <c r="C75" s="39" t="str">
        <f aca="false">VLOOKUP('pořadí-čas'!$A71,'Startovní listina'!$A$7:$F$313,3,0)</f>
        <v>Miroslav</v>
      </c>
      <c r="D75" s="40" t="str">
        <f aca="false">VLOOKUP('pořadí-čas'!$A71,'Startovní listina'!$A$7:$F$313,5,0)</f>
        <v>1961</v>
      </c>
      <c r="E75" s="43" t="n">
        <f aca="false">VLOOKUP('pořadí-čas'!$A71,'Startovní listina'!$A$7:$F$313,4,0)</f>
        <v>0</v>
      </c>
      <c r="F75" s="38" t="n">
        <f aca="false">VLOOKUP('pořadí-čas'!$A71,'Startovní listina'!$A$7:$F$313,1,0)</f>
        <v>67</v>
      </c>
      <c r="G75" s="38" t="str">
        <f aca="false">VLOOKUP('pořadí-čas'!$A71,'Startovní listina'!$A$7:$F$313,6,0)</f>
        <v>C</v>
      </c>
      <c r="H75" s="42" t="n">
        <f aca="false">VLOOKUP('pořadí-čas'!$A71,'pořadí-čas'!$A:$I,3,0)</f>
        <v>0</v>
      </c>
      <c r="I75" s="40" t="str">
        <f aca="false">VLOOKUP('pořadí-čas'!$A71,'pořadí-čas'!$A:$I,4,0)</f>
        <v>:</v>
      </c>
      <c r="J75" s="40" t="n">
        <f aca="false">VLOOKUP('pořadí-čas'!$A71,'pořadí-čas'!$A:$I,5,0)</f>
        <v>0</v>
      </c>
      <c r="K75" s="40" t="str">
        <f aca="false">VLOOKUP('pořadí-čas'!$A71,'pořadí-čas'!$A:$I,6,0)</f>
        <v>58:54</v>
      </c>
      <c r="L75" s="40" t="n">
        <f aca="false">VLOOKUP('pořadí-čas'!$A71,'pořadí-čas'!$A:$I,7,0)</f>
        <v>0</v>
      </c>
    </row>
    <row r="76" customFormat="false" ht="13.8" hidden="false" customHeight="false" outlineLevel="0" collapsed="false">
      <c r="A76" s="38" t="n">
        <f aca="false">VLOOKUP('pořadí-čas'!$A72,'pořadí-čas'!$A:$I,2,0)</f>
        <v>71</v>
      </c>
      <c r="B76" s="39" t="str">
        <f aca="false">VLOOKUP('pořadí-čas'!$A72,'Startovní listina'!$A$7:$F$313,2,0)</f>
        <v>Konývka</v>
      </c>
      <c r="C76" s="39" t="str">
        <f aca="false">VLOOKUP('pořadí-čas'!$A72,'Startovní listina'!$A$7:$F$313,3,0)</f>
        <v>Zdeněk</v>
      </c>
      <c r="D76" s="40" t="n">
        <f aca="false">VLOOKUP('pořadí-čas'!$A72,'Startovní listina'!$A$7:$F$313,5,0)</f>
        <v>1953</v>
      </c>
      <c r="E76" s="43" t="str">
        <f aca="false">VLOOKUP('pořadí-čas'!$A72,'Startovní listina'!$A$7:$F$313,4,0)</f>
        <v>Sokol Kolín</v>
      </c>
      <c r="F76" s="38" t="n">
        <f aca="false">VLOOKUP('pořadí-čas'!$A72,'Startovní listina'!$A$7:$F$313,1,0)</f>
        <v>22</v>
      </c>
      <c r="G76" s="38" t="str">
        <f aca="false">VLOOKUP('pořadí-čas'!$A72,'Startovní listina'!$A$7:$F$313,6,0)</f>
        <v>D</v>
      </c>
      <c r="H76" s="42" t="n">
        <f aca="false">VLOOKUP('pořadí-čas'!$A72,'pořadí-čas'!$A:$I,3,0)</f>
        <v>0</v>
      </c>
      <c r="I76" s="40" t="str">
        <f aca="false">VLOOKUP('pořadí-čas'!$A72,'pořadí-čas'!$A:$I,4,0)</f>
        <v>:</v>
      </c>
      <c r="J76" s="40" t="n">
        <f aca="false">VLOOKUP('pořadí-čas'!$A72,'pořadí-čas'!$A:$I,5,0)</f>
        <v>0</v>
      </c>
      <c r="K76" s="40" t="str">
        <f aca="false">VLOOKUP('pořadí-čas'!$A72,'pořadí-čas'!$A:$I,6,0)</f>
        <v>59:55</v>
      </c>
      <c r="L76" s="40" t="n">
        <f aca="false">VLOOKUP('pořadí-čas'!$A72,'pořadí-čas'!$A:$I,7,0)</f>
        <v>0</v>
      </c>
    </row>
    <row r="77" customFormat="false" ht="13.8" hidden="false" customHeight="false" outlineLevel="0" collapsed="false">
      <c r="A77" s="38" t="n">
        <f aca="false">VLOOKUP('pořadí-čas'!$A73,'pořadí-čas'!$A:$I,2,0)</f>
        <v>72</v>
      </c>
      <c r="B77" s="39" t="str">
        <f aca="false">VLOOKUP('pořadí-čas'!$A73,'Startovní listina'!$A$7:$F$313,2,0)</f>
        <v>Pěcha</v>
      </c>
      <c r="C77" s="39" t="str">
        <f aca="false">VLOOKUP('pořadí-čas'!$A73,'Startovní listina'!$A$7:$F$313,3,0)</f>
        <v>Tomáš</v>
      </c>
      <c r="D77" s="40" t="str">
        <f aca="false">VLOOKUP('pořadí-čas'!$A73,'Startovní listina'!$A$7:$F$313,5,0)</f>
        <v>1966</v>
      </c>
      <c r="E77" s="43" t="str">
        <f aca="false">VLOOKUP('pořadí-čas'!$A73,'Startovní listina'!$A$7:$F$313,4,0)</f>
        <v>Poděbrady</v>
      </c>
      <c r="F77" s="38" t="n">
        <f aca="false">VLOOKUP('pořadí-čas'!$A73,'Startovní listina'!$A$7:$F$313,1,0)</f>
        <v>71</v>
      </c>
      <c r="G77" s="38" t="str">
        <f aca="false">VLOOKUP('pořadí-čas'!$A73,'Startovní listina'!$A$7:$F$313,6,0)</f>
        <v>C</v>
      </c>
      <c r="H77" s="42" t="n">
        <f aca="false">VLOOKUP('pořadí-čas'!$A73,'pořadí-čas'!$A:$I,3,0)</f>
        <v>0</v>
      </c>
      <c r="I77" s="40" t="str">
        <f aca="false">VLOOKUP('pořadí-čas'!$A73,'pořadí-čas'!$A:$I,4,0)</f>
        <v>:</v>
      </c>
      <c r="J77" s="40" t="n">
        <f aca="false">VLOOKUP('pořadí-čas'!$A73,'pořadí-čas'!$A:$I,5,0)</f>
        <v>0</v>
      </c>
      <c r="K77" s="40" t="str">
        <f aca="false">VLOOKUP('pořadí-čas'!$A73,'pořadí-čas'!$A:$I,6,0)</f>
        <v>61:35</v>
      </c>
      <c r="L77" s="40" t="n">
        <f aca="false">VLOOKUP('pořadí-čas'!$A73,'pořadí-čas'!$A:$I,7,0)</f>
        <v>0</v>
      </c>
    </row>
    <row r="78" customFormat="false" ht="13.8" hidden="false" customHeight="false" outlineLevel="0" collapsed="false">
      <c r="A78" s="38" t="n">
        <f aca="false">VLOOKUP('pořadí-čas'!$A74,'pořadí-čas'!$A:$I,2,0)</f>
        <v>73</v>
      </c>
      <c r="B78" s="39" t="str">
        <f aca="false">VLOOKUP('pořadí-čas'!$A74,'Startovní listina'!$A$7:$F$313,2,0)</f>
        <v>Zalužanský</v>
      </c>
      <c r="C78" s="39" t="str">
        <f aca="false">VLOOKUP('pořadí-čas'!$A74,'Startovní listina'!$A$7:$F$313,3,0)</f>
        <v>Petr</v>
      </c>
      <c r="D78" s="40" t="str">
        <f aca="false">VLOOKUP('pořadí-čas'!$A74,'Startovní listina'!$A$7:$F$313,5,0)</f>
        <v>1970</v>
      </c>
      <c r="E78" s="43" t="str">
        <f aca="false">VLOOKUP('pořadí-čas'!$A74,'Startovní listina'!$A$7:$F$313,4,0)</f>
        <v>Bonbon Kutná Hora</v>
      </c>
      <c r="F78" s="38" t="n">
        <f aca="false">VLOOKUP('pořadí-čas'!$A74,'Startovní listina'!$A$7:$F$313,1,0)</f>
        <v>89</v>
      </c>
      <c r="G78" s="38" t="str">
        <f aca="false">VLOOKUP('pořadí-čas'!$A74,'Startovní listina'!$A$7:$F$313,6,0)</f>
        <v>C</v>
      </c>
      <c r="H78" s="42" t="n">
        <f aca="false">VLOOKUP('pořadí-čas'!$A74,'pořadí-čas'!$A:$I,3,0)</f>
        <v>0</v>
      </c>
      <c r="I78" s="40" t="str">
        <f aca="false">VLOOKUP('pořadí-čas'!$A74,'pořadí-čas'!$A:$I,4,0)</f>
        <v>:</v>
      </c>
      <c r="J78" s="40" t="n">
        <f aca="false">VLOOKUP('pořadí-čas'!$A74,'pořadí-čas'!$A:$I,5,0)</f>
        <v>0</v>
      </c>
      <c r="K78" s="40" t="str">
        <f aca="false">VLOOKUP('pořadí-čas'!$A74,'pořadí-čas'!$A:$I,6,0)</f>
        <v>62:31</v>
      </c>
      <c r="L78" s="40" t="n">
        <f aca="false">VLOOKUP('pořadí-čas'!$A74,'pořadí-čas'!$A:$I,7,0)</f>
        <v>0</v>
      </c>
    </row>
    <row r="79" customFormat="false" ht="13.8" hidden="false" customHeight="false" outlineLevel="0" collapsed="false">
      <c r="A79" s="38" t="n">
        <f aca="false">VLOOKUP('pořadí-čas'!$A75,'pořadí-čas'!$A:$I,2,0)</f>
        <v>74</v>
      </c>
      <c r="B79" s="39" t="str">
        <f aca="false">VLOOKUP('pořadí-čas'!$A75,'Startovní listina'!$A$7:$F$313,2,0)</f>
        <v>Koloc</v>
      </c>
      <c r="C79" s="39" t="str">
        <f aca="false">VLOOKUP('pořadí-čas'!$A75,'Startovní listina'!$A$7:$F$313,3,0)</f>
        <v>Pavel</v>
      </c>
      <c r="D79" s="40" t="str">
        <f aca="false">VLOOKUP('pořadí-čas'!$A75,'Startovní listina'!$A$7:$F$313,5,0)</f>
        <v>1965</v>
      </c>
      <c r="E79" s="43" t="str">
        <f aca="false">VLOOKUP('pořadí-čas'!$A75,'Startovní listina'!$A$7:$F$313,4,0)</f>
        <v>AC total Zero</v>
      </c>
      <c r="F79" s="38" t="n">
        <f aca="false">VLOOKUP('pořadí-čas'!$A75,'Startovní listina'!$A$7:$F$313,1,0)</f>
        <v>69</v>
      </c>
      <c r="G79" s="38" t="str">
        <f aca="false">VLOOKUP('pořadí-čas'!$A75,'Startovní listina'!$A$7:$F$313,6,0)</f>
        <v>C</v>
      </c>
      <c r="H79" s="42" t="n">
        <f aca="false">VLOOKUP('pořadí-čas'!$A75,'pořadí-čas'!$A:$I,3,0)</f>
        <v>0</v>
      </c>
      <c r="I79" s="40" t="str">
        <f aca="false">VLOOKUP('pořadí-čas'!$A75,'pořadí-čas'!$A:$I,4,0)</f>
        <v>:</v>
      </c>
      <c r="J79" s="40" t="n">
        <f aca="false">VLOOKUP('pořadí-čas'!$A75,'pořadí-čas'!$A:$I,5,0)</f>
        <v>0</v>
      </c>
      <c r="K79" s="40" t="str">
        <f aca="false">VLOOKUP('pořadí-čas'!$A75,'pořadí-čas'!$A:$I,6,0)</f>
        <v>63:13</v>
      </c>
      <c r="L79" s="40" t="n">
        <f aca="false">VLOOKUP('pořadí-čas'!$A75,'pořadí-čas'!$A:$I,7,0)</f>
        <v>0</v>
      </c>
    </row>
    <row r="80" customFormat="false" ht="13.8" hidden="false" customHeight="false" outlineLevel="0" collapsed="false">
      <c r="A80" s="38" t="n">
        <f aca="false">VLOOKUP('pořadí-čas'!$A76,'pořadí-čas'!$A:$I,2,0)</f>
        <v>75</v>
      </c>
      <c r="B80" s="39" t="str">
        <f aca="false">VLOOKUP('pořadí-čas'!$A76,'Startovní listina'!$A$7:$F$313,2,0)</f>
        <v>Brzák </v>
      </c>
      <c r="C80" s="39" t="str">
        <f aca="false">VLOOKUP('pořadí-čas'!$A76,'Startovní listina'!$A$7:$F$313,3,0)</f>
        <v>Petr</v>
      </c>
      <c r="D80" s="40" t="str">
        <f aca="false">VLOOKUP('pořadí-čas'!$A76,'Startovní listina'!$A$7:$F$313,5,0)</f>
        <v>1951</v>
      </c>
      <c r="E80" s="43" t="str">
        <f aca="false">VLOOKUP('pořadí-čas'!$A76,'Startovní listina'!$A$7:$F$313,4,0)</f>
        <v>Sokol Kolín</v>
      </c>
      <c r="F80" s="38" t="n">
        <f aca="false">VLOOKUP('pořadí-čas'!$A76,'Startovní listina'!$A$7:$F$313,1,0)</f>
        <v>86</v>
      </c>
      <c r="G80" s="38" t="str">
        <f aca="false">VLOOKUP('pořadí-čas'!$A76,'Startovní listina'!$A$7:$F$313,6,0)</f>
        <v>E</v>
      </c>
      <c r="H80" s="42" t="n">
        <f aca="false">VLOOKUP('pořadí-čas'!$A76,'pořadí-čas'!$A:$I,3,0)</f>
        <v>0</v>
      </c>
      <c r="I80" s="40" t="str">
        <f aca="false">VLOOKUP('pořadí-čas'!$A76,'pořadí-čas'!$A:$I,4,0)</f>
        <v>:</v>
      </c>
      <c r="J80" s="40" t="n">
        <f aca="false">VLOOKUP('pořadí-čas'!$A76,'pořadí-čas'!$A:$I,5,0)</f>
        <v>0</v>
      </c>
      <c r="K80" s="40" t="str">
        <f aca="false">VLOOKUP('pořadí-čas'!$A76,'pořadí-čas'!$A:$I,6,0)</f>
        <v>63:55</v>
      </c>
      <c r="L80" s="40" t="n">
        <f aca="false">VLOOKUP('pořadí-čas'!$A76,'pořadí-čas'!$A:$I,7,0)</f>
        <v>0</v>
      </c>
    </row>
    <row r="81" customFormat="false" ht="13.8" hidden="false" customHeight="false" outlineLevel="0" collapsed="false">
      <c r="A81" s="38" t="n">
        <f aca="false">VLOOKUP('pořadí-čas'!$A77,'pořadí-čas'!$A:$I,2,0)</f>
        <v>76</v>
      </c>
      <c r="B81" s="39" t="str">
        <f aca="false">VLOOKUP('pořadí-čas'!$A77,'Startovní listina'!$A$7:$F$313,2,0)</f>
        <v>Veselý</v>
      </c>
      <c r="C81" s="39" t="str">
        <f aca="false">VLOOKUP('pořadí-čas'!$A77,'Startovní listina'!$A$7:$F$313,3,0)</f>
        <v>Milan</v>
      </c>
      <c r="D81" s="40" t="n">
        <f aca="false">VLOOKUP('pořadí-čas'!$A77,'Startovní listina'!$A$7:$F$313,5,0)</f>
        <v>1948</v>
      </c>
      <c r="E81" s="43" t="str">
        <f aca="false">VLOOKUP('pořadí-čas'!$A77,'Startovní listina'!$A$7:$F$313,4,0)</f>
        <v>Sokol Kolín - atletika</v>
      </c>
      <c r="F81" s="38" t="n">
        <f aca="false">VLOOKUP('pořadí-čas'!$A77,'Startovní listina'!$A$7:$F$313,1,0)</f>
        <v>53</v>
      </c>
      <c r="G81" s="38" t="str">
        <f aca="false">VLOOKUP('pořadí-čas'!$A77,'Startovní listina'!$A$7:$F$313,6,0)</f>
        <v>E</v>
      </c>
      <c r="H81" s="42" t="n">
        <f aca="false">VLOOKUP('pořadí-čas'!$A77,'pořadí-čas'!$A:$I,3,0)</f>
        <v>0</v>
      </c>
      <c r="I81" s="40" t="str">
        <f aca="false">VLOOKUP('pořadí-čas'!$A77,'pořadí-čas'!$A:$I,4,0)</f>
        <v>:</v>
      </c>
      <c r="J81" s="40" t="n">
        <f aca="false">VLOOKUP('pořadí-čas'!$A77,'pořadí-čas'!$A:$I,5,0)</f>
        <v>0</v>
      </c>
      <c r="K81" s="40" t="str">
        <f aca="false">VLOOKUP('pořadí-čas'!$A77,'pořadí-čas'!$A:$I,6,0)</f>
        <v>65:06</v>
      </c>
      <c r="L81" s="40" t="n">
        <f aca="false">VLOOKUP('pořadí-čas'!$A77,'pořadí-čas'!$A:$I,7,0)</f>
        <v>0</v>
      </c>
    </row>
    <row r="82" customFormat="false" ht="13.8" hidden="false" customHeight="false" outlineLevel="0" collapsed="false">
      <c r="A82" s="38" t="n">
        <f aca="false">VLOOKUP('pořadí-čas'!$A78,'pořadí-čas'!$A:$I,2,0)</f>
        <v>77</v>
      </c>
      <c r="B82" s="39" t="str">
        <f aca="false">VLOOKUP('pořadí-čas'!$A78,'Startovní listina'!$A$7:$F$313,2,0)</f>
        <v>Horelová</v>
      </c>
      <c r="C82" s="39" t="str">
        <f aca="false">VLOOKUP('pořadí-čas'!$A78,'Startovní listina'!$A$7:$F$313,3,0)</f>
        <v>Erika</v>
      </c>
      <c r="D82" s="40" t="n">
        <f aca="false">VLOOKUP('pořadí-čas'!$A78,'Startovní listina'!$A$7:$F$313,5,0)</f>
        <v>1990</v>
      </c>
      <c r="E82" s="43" t="str">
        <f aca="false">VLOOKUP('pořadí-čas'!$A78,'Startovní listina'!$A$7:$F$313,4,0)</f>
        <v>EM Studio Kolín</v>
      </c>
      <c r="F82" s="38" t="n">
        <f aca="false">VLOOKUP('pořadí-čas'!$A78,'Startovní listina'!$A$7:$F$313,1,0)</f>
        <v>12</v>
      </c>
      <c r="G82" s="38" t="str">
        <f aca="false">VLOOKUP('pořadí-čas'!$A78,'Startovní listina'!$A$7:$F$313,6,0)</f>
        <v>F</v>
      </c>
      <c r="H82" s="42" t="n">
        <f aca="false">VLOOKUP('pořadí-čas'!$A78,'pořadí-čas'!$A:$I,3,0)</f>
        <v>0</v>
      </c>
      <c r="I82" s="40" t="str">
        <f aca="false">VLOOKUP('pořadí-čas'!$A78,'pořadí-čas'!$A:$I,4,0)</f>
        <v>:</v>
      </c>
      <c r="J82" s="40" t="n">
        <f aca="false">VLOOKUP('pořadí-čas'!$A78,'pořadí-čas'!$A:$I,5,0)</f>
        <v>0</v>
      </c>
      <c r="K82" s="40" t="str">
        <f aca="false">VLOOKUP('pořadí-čas'!$A78,'pořadí-čas'!$A:$I,6,0)</f>
        <v>67:38</v>
      </c>
      <c r="L82" s="40" t="n">
        <f aca="false">VLOOKUP('pořadí-čas'!$A78,'pořadí-čas'!$A:$I,7,0)</f>
        <v>0</v>
      </c>
    </row>
    <row r="83" customFormat="false" ht="13.8" hidden="false" customHeight="false" outlineLevel="0" collapsed="false">
      <c r="A83" s="38" t="n">
        <f aca="false">VLOOKUP('pořadí-čas'!$A79,'pořadí-čas'!$A:$I,2,0)</f>
        <v>78</v>
      </c>
      <c r="B83" s="39" t="str">
        <f aca="false">VLOOKUP('pořadí-čas'!$A79,'Startovní listina'!$A$7:$F$313,2,0)</f>
        <v>Pícha</v>
      </c>
      <c r="C83" s="39" t="str">
        <f aca="false">VLOOKUP('pořadí-čas'!$A79,'Startovní listina'!$A$7:$F$313,3,0)</f>
        <v>Tomáš</v>
      </c>
      <c r="D83" s="40" t="n">
        <f aca="false">VLOOKUP('pořadí-čas'!$A79,'Startovní listina'!$A$7:$F$313,5,0)</f>
        <v>1952</v>
      </c>
      <c r="E83" s="43" t="str">
        <f aca="false">VLOOKUP('pořadí-čas'!$A79,'Startovní listina'!$A$7:$F$313,4,0)</f>
        <v>Sokol Kolín</v>
      </c>
      <c r="F83" s="38" t="n">
        <f aca="false">VLOOKUP('pořadí-čas'!$A79,'Startovní listina'!$A$7:$F$313,1,0)</f>
        <v>35</v>
      </c>
      <c r="G83" s="38" t="str">
        <f aca="false">VLOOKUP('pořadí-čas'!$A79,'Startovní listina'!$A$7:$F$313,6,0)</f>
        <v>D</v>
      </c>
      <c r="H83" s="42" t="n">
        <f aca="false">VLOOKUP('pořadí-čas'!$A79,'pořadí-čas'!$A:$I,3,0)</f>
        <v>0</v>
      </c>
      <c r="I83" s="40" t="str">
        <f aca="false">VLOOKUP('pořadí-čas'!$A79,'pořadí-čas'!$A:$I,4,0)</f>
        <v>:</v>
      </c>
      <c r="J83" s="40" t="n">
        <f aca="false">VLOOKUP('pořadí-čas'!$A79,'pořadí-čas'!$A:$I,5,0)</f>
        <v>0</v>
      </c>
      <c r="K83" s="40" t="str">
        <f aca="false">VLOOKUP('pořadí-čas'!$A79,'pořadí-čas'!$A:$I,6,0)</f>
        <v>68:21</v>
      </c>
      <c r="L83" s="40" t="n">
        <f aca="false">VLOOKUP('pořadí-čas'!$A79,'pořadí-čas'!$A:$I,7,0)</f>
        <v>0</v>
      </c>
    </row>
    <row r="84" customFormat="false" ht="13.8" hidden="false" customHeight="false" outlineLevel="0" collapsed="false">
      <c r="A84" s="38" t="n">
        <f aca="false">VLOOKUP('pořadí-čas'!$A80,'pořadí-čas'!$A:$I,2,0)</f>
        <v>79</v>
      </c>
      <c r="B84" s="39" t="str">
        <f aca="false">VLOOKUP('pořadí-čas'!$A80,'Startovní listina'!$A$7:$F$313,2,0)</f>
        <v>Jarošová</v>
      </c>
      <c r="C84" s="39" t="str">
        <f aca="false">VLOOKUP('pořadí-čas'!$A80,'Startovní listina'!$A$7:$F$313,3,0)</f>
        <v>Terezie</v>
      </c>
      <c r="D84" s="40" t="n">
        <f aca="false">VLOOKUP('pořadí-čas'!$A80,'Startovní listina'!$A$7:$F$313,5,0)</f>
        <v>1986</v>
      </c>
      <c r="E84" s="43" t="str">
        <f aca="false">VLOOKUP('pořadí-čas'!$A80,'Startovní listina'!$A$7:$F$313,4,0)</f>
        <v>EMstudio</v>
      </c>
      <c r="F84" s="38" t="n">
        <f aca="false">VLOOKUP('pořadí-čas'!$A80,'Startovní listina'!$A$7:$F$313,1,0)</f>
        <v>16</v>
      </c>
      <c r="G84" s="38" t="str">
        <f aca="false">VLOOKUP('pořadí-čas'!$A80,'Startovní listina'!$A$7:$F$313,6,0)</f>
        <v>F</v>
      </c>
      <c r="H84" s="42" t="n">
        <f aca="false">VLOOKUP('pořadí-čas'!$A80,'pořadí-čas'!$A:$I,3,0)</f>
        <v>0</v>
      </c>
      <c r="I84" s="40" t="str">
        <f aca="false">VLOOKUP('pořadí-čas'!$A80,'pořadí-čas'!$A:$I,4,0)</f>
        <v>:</v>
      </c>
      <c r="J84" s="40" t="n">
        <f aca="false">VLOOKUP('pořadí-čas'!$A80,'pořadí-čas'!$A:$I,5,0)</f>
        <v>0</v>
      </c>
      <c r="K84" s="40" t="str">
        <f aca="false">VLOOKUP('pořadí-čas'!$A80,'pořadí-čas'!$A:$I,6,0)</f>
        <v>68:41</v>
      </c>
      <c r="L84" s="40" t="n">
        <f aca="false">VLOOKUP('pořadí-čas'!$A80,'pořadí-čas'!$A:$I,7,0)</f>
        <v>0</v>
      </c>
    </row>
    <row r="87" customFormat="false" ht="13.8" hidden="false" customHeight="false" outlineLevel="0" collapsed="false">
      <c r="A87" s="0" t="s">
        <v>292</v>
      </c>
    </row>
    <row r="89" customFormat="false" ht="13.8" hidden="false" customHeight="false" outlineLevel="0" collapsed="false">
      <c r="A89" s="0" t="s">
        <v>208</v>
      </c>
      <c r="E89" s="33" t="s">
        <v>293</v>
      </c>
    </row>
    <row r="1048477" customFormat="false" ht="12.8" hidden="false" customHeight="false" outlineLevel="0" collapsed="false"/>
    <row r="1048478" customFormat="false" ht="12.8" hidden="false" customHeight="false" outlineLevel="0" collapsed="false"/>
    <row r="1048479" customFormat="false" ht="12.8" hidden="false" customHeight="false" outlineLevel="0" collapsed="false"/>
    <row r="1048480" customFormat="false" ht="12.8" hidden="false" customHeight="false" outlineLevel="0" collapsed="false"/>
    <row r="1048481" customFormat="false" ht="12.8" hidden="false" customHeight="false" outlineLevel="0" collapsed="false"/>
    <row r="1048482" customFormat="false" ht="12.8" hidden="false" customHeight="false" outlineLevel="0" collapsed="false"/>
    <row r="1048483" customFormat="false" ht="12.8" hidden="false" customHeight="false" outlineLevel="0" collapsed="false"/>
    <row r="1048484" customFormat="false" ht="12.8" hidden="false" customHeight="false" outlineLevel="0" collapsed="false"/>
    <row r="1048485" customFormat="false" ht="12.8" hidden="false" customHeight="false" outlineLevel="0" collapsed="false"/>
    <row r="1048486" customFormat="false" ht="12.8" hidden="false" customHeight="false" outlineLevel="0" collapsed="false"/>
    <row r="1048487" customFormat="false" ht="12.8" hidden="false" customHeight="false" outlineLevel="0" collapsed="false"/>
    <row r="1048488" customFormat="false" ht="12.8" hidden="false" customHeight="false" outlineLevel="0" collapsed="false"/>
    <row r="1048489" customFormat="false" ht="12.8" hidden="false" customHeight="false" outlineLevel="0" collapsed="false"/>
    <row r="1048490" customFormat="false" ht="12.8" hidden="false" customHeight="false" outlineLevel="0" collapsed="false"/>
    <row r="1048491" customFormat="false" ht="12.8" hidden="false" customHeight="false" outlineLevel="0" collapsed="false"/>
    <row r="1048492" customFormat="false" ht="12.8" hidden="false" customHeight="false" outlineLevel="0" collapsed="false"/>
    <row r="1048493" customFormat="false" ht="12.8" hidden="false" customHeight="false" outlineLevel="0" collapsed="false"/>
    <row r="1048494" customFormat="false" ht="12.8" hidden="false" customHeight="false" outlineLevel="0" collapsed="false"/>
    <row r="1048495" customFormat="false" ht="12.8" hidden="false" customHeight="false" outlineLevel="0" collapsed="false"/>
    <row r="1048496" customFormat="false" ht="12.8" hidden="false" customHeight="false" outlineLevel="0" collapsed="false"/>
    <row r="1048497" customFormat="false" ht="12.8" hidden="false" customHeight="false" outlineLevel="0" collapsed="false"/>
    <row r="1048498" customFormat="false" ht="12.8" hidden="false" customHeight="false" outlineLevel="0" collapsed="false"/>
    <row r="1048499" customFormat="false" ht="12.8" hidden="false" customHeight="false" outlineLevel="0" collapsed="false"/>
    <row r="1048500" customFormat="false" ht="12.8" hidden="false" customHeight="false" outlineLevel="0" collapsed="false"/>
    <row r="1048501" customFormat="false" ht="12.8" hidden="false" customHeight="false" outlineLevel="0" collapsed="false"/>
    <row r="1048502" customFormat="false" ht="12.8" hidden="false" customHeight="false" outlineLevel="0" collapsed="false"/>
    <row r="1048503" customFormat="false" ht="12.8" hidden="false" customHeight="false" outlineLevel="0" collapsed="false"/>
    <row r="1048504" customFormat="false" ht="12.8" hidden="false" customHeight="false" outlineLevel="0" collapsed="false"/>
    <row r="1048505" customFormat="false" ht="12.8" hidden="false" customHeight="false" outlineLevel="0" collapsed="false"/>
    <row r="1048506" customFormat="false" ht="12.8" hidden="false" customHeight="false" outlineLevel="0" collapsed="false"/>
    <row r="1048507" customFormat="false" ht="12.8" hidden="false" customHeight="false" outlineLevel="0" collapsed="false"/>
    <row r="1048508" customFormat="false" ht="12.8" hidden="false" customHeight="false" outlineLevel="0" collapsed="false"/>
    <row r="1048509" customFormat="false" ht="12.8" hidden="false" customHeight="false" outlineLevel="0" collapsed="false"/>
    <row r="1048510" customFormat="false" ht="12.8" hidden="false" customHeight="false" outlineLevel="0" collapsed="false"/>
    <row r="1048511" customFormat="false" ht="12.8" hidden="false" customHeight="false" outlineLevel="0" collapsed="false"/>
    <row r="1048512" customFormat="false" ht="12.8" hidden="false" customHeight="false" outlineLevel="0" collapsed="false"/>
    <row r="1048513" customFormat="false" ht="12.8" hidden="false" customHeight="false" outlineLevel="0" collapsed="false"/>
    <row r="1048514" customFormat="false" ht="12.8" hidden="false" customHeight="false" outlineLevel="0" collapsed="false"/>
    <row r="1048515" customFormat="false" ht="12.8" hidden="false" customHeight="false" outlineLevel="0" collapsed="false"/>
    <row r="1048516" customFormat="false" ht="12.8" hidden="false" customHeight="false" outlineLevel="0" collapsed="false"/>
    <row r="1048517" customFormat="false" ht="12.8" hidden="false" customHeight="false" outlineLevel="0" collapsed="false"/>
    <row r="1048518" customFormat="false" ht="12.8" hidden="false" customHeight="false" outlineLevel="0" collapsed="false"/>
    <row r="1048519" customFormat="false" ht="12.8" hidden="false" customHeight="false" outlineLevel="0" collapsed="false"/>
    <row r="1048520" customFormat="false" ht="12.8" hidden="false" customHeight="false" outlineLevel="0" collapsed="false"/>
    <row r="1048521" customFormat="false" ht="12.8" hidden="false" customHeight="false" outlineLevel="0" collapsed="false"/>
    <row r="1048522" customFormat="false" ht="12.8" hidden="false" customHeight="false" outlineLevel="0" collapsed="false"/>
    <row r="1048523" customFormat="false" ht="12.8" hidden="false" customHeight="false" outlineLevel="0" collapsed="false"/>
    <row r="1048524" customFormat="false" ht="12.8" hidden="false" customHeight="false" outlineLevel="0" collapsed="false"/>
    <row r="1048525" customFormat="false" ht="12.8" hidden="false" customHeight="false" outlineLevel="0" collapsed="false"/>
    <row r="1048526" customFormat="false" ht="12.8" hidden="false" customHeight="false" outlineLevel="0" collapsed="false"/>
    <row r="1048527" customFormat="false" ht="12.8" hidden="false" customHeight="false" outlineLevel="0" collapsed="false"/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autoFilter ref="A5:L84"/>
  <mergeCells count="3">
    <mergeCell ref="A1:L2"/>
    <mergeCell ref="A3:L3"/>
    <mergeCell ref="H5:L5"/>
  </mergeCells>
  <printOptions headings="false" gridLines="false" gridLinesSet="true" horizontalCentered="false" verticalCentered="false"/>
  <pageMargins left="0.315277777777778" right="0.315277777777778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178</TotalTime>
  <Application>LibreOffice/5.4.0.3$Windows_x86 LibreOffice_project/7556cbc6811c9d992f4064ab9287069087d7f62c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2017-12-30T16:27:57Z</dcterms:created>
  <dc:creator>cc</dc:creator>
  <dc:description/>
  <dc:language>cs-CZ</dc:language>
  <cp:lastModifiedBy/>
  <cp:lastPrinted>2020-08-30T11:23:53Z</cp:lastPrinted>
  <dcterms:modified xsi:type="dcterms:W3CDTF">2020-08-30T11:44:11Z</dcterms:modified>
  <cp:revision>39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